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alexanderpaziraei/Downloads/"/>
    </mc:Choice>
  </mc:AlternateContent>
  <xr:revisionPtr revIDLastSave="0" documentId="13_ncr:1_{0B4493A9-F369-2D40-A533-C952CB092CEA}" xr6:coauthVersionLast="47" xr6:coauthVersionMax="47" xr10:uidLastSave="{00000000-0000-0000-0000-000000000000}"/>
  <bookViews>
    <workbookView xWindow="0" yWindow="500" windowWidth="30240" windowHeight="19640" xr2:uid="{00000000-000D-0000-FFFF-FFFF00000000}"/>
  </bookViews>
  <sheets>
    <sheet name="Summary Tab" sheetId="5" r:id="rId1"/>
    <sheet name="Q1 2024 Data" sheetId="1" r:id="rId2"/>
    <sheet name="Q2 2024  Data" sheetId="2" r:id="rId3"/>
    <sheet name="Q3 2024 Data" sheetId="3" r:id="rId4"/>
    <sheet name="Q4 2024 Data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1" i="2" l="1"/>
  <c r="O343" i="4"/>
  <c r="N343" i="4"/>
  <c r="M343" i="4"/>
  <c r="J343" i="4"/>
  <c r="E343" i="4"/>
  <c r="P343" i="4" s="1"/>
  <c r="O341" i="4"/>
  <c r="I339" i="4"/>
  <c r="O339" i="4" s="1"/>
  <c r="H339" i="4"/>
  <c r="N339" i="4" s="1"/>
  <c r="G339" i="4"/>
  <c r="G341" i="4" s="1"/>
  <c r="D339" i="4"/>
  <c r="C339" i="4"/>
  <c r="C341" i="4" s="1"/>
  <c r="B339" i="4"/>
  <c r="E339" i="4" s="1"/>
  <c r="E338" i="4"/>
  <c r="O337" i="4"/>
  <c r="N337" i="4"/>
  <c r="M337" i="4"/>
  <c r="J337" i="4"/>
  <c r="E337" i="4"/>
  <c r="P337" i="4" s="1"/>
  <c r="O336" i="4"/>
  <c r="N336" i="4"/>
  <c r="M336" i="4"/>
  <c r="J336" i="4"/>
  <c r="P336" i="4" s="1"/>
  <c r="E336" i="4"/>
  <c r="O335" i="4"/>
  <c r="N335" i="4"/>
  <c r="M335" i="4"/>
  <c r="J335" i="4"/>
  <c r="E335" i="4"/>
  <c r="P335" i="4" s="1"/>
  <c r="P333" i="4"/>
  <c r="O333" i="4"/>
  <c r="N333" i="4"/>
  <c r="M333" i="4"/>
  <c r="J333" i="4"/>
  <c r="E333" i="4"/>
  <c r="O331" i="4"/>
  <c r="N331" i="4"/>
  <c r="M331" i="4"/>
  <c r="J331" i="4"/>
  <c r="E331" i="4"/>
  <c r="P331" i="4" s="1"/>
  <c r="P329" i="4"/>
  <c r="O329" i="4"/>
  <c r="N329" i="4"/>
  <c r="M329" i="4"/>
  <c r="J329" i="4"/>
  <c r="E329" i="4"/>
  <c r="E341" i="4" l="1"/>
  <c r="J339" i="4"/>
  <c r="J341" i="4" s="1"/>
  <c r="M339" i="4"/>
  <c r="H341" i="4"/>
  <c r="N341" i="4" s="1"/>
  <c r="B341" i="4"/>
  <c r="M341" i="4" s="1"/>
  <c r="P339" i="4" l="1"/>
  <c r="P341" i="4"/>
  <c r="O296" i="4" l="1"/>
  <c r="N296" i="4"/>
  <c r="M296" i="4"/>
  <c r="J296" i="4"/>
  <c r="E296" i="4"/>
  <c r="O294" i="4"/>
  <c r="I293" i="4"/>
  <c r="H293" i="4"/>
  <c r="H294" i="4" s="1"/>
  <c r="G293" i="4"/>
  <c r="G294" i="4" s="1"/>
  <c r="D293" i="4"/>
  <c r="C293" i="4"/>
  <c r="C294" i="4" s="1"/>
  <c r="B293" i="4"/>
  <c r="E292" i="4"/>
  <c r="O291" i="4"/>
  <c r="N291" i="4"/>
  <c r="M291" i="4"/>
  <c r="J291" i="4"/>
  <c r="P291" i="4" s="1"/>
  <c r="E291" i="4"/>
  <c r="O290" i="4"/>
  <c r="N290" i="4"/>
  <c r="M290" i="4"/>
  <c r="J290" i="4"/>
  <c r="E290" i="4"/>
  <c r="O289" i="4"/>
  <c r="N289" i="4"/>
  <c r="M289" i="4"/>
  <c r="J289" i="4"/>
  <c r="E289" i="4"/>
  <c r="O287" i="4"/>
  <c r="N287" i="4"/>
  <c r="M287" i="4"/>
  <c r="J287" i="4"/>
  <c r="E287" i="4"/>
  <c r="O285" i="4"/>
  <c r="N285" i="4"/>
  <c r="M285" i="4"/>
  <c r="J285" i="4"/>
  <c r="E285" i="4"/>
  <c r="O283" i="4"/>
  <c r="N283" i="4"/>
  <c r="M283" i="4"/>
  <c r="J283" i="4"/>
  <c r="E283" i="4"/>
  <c r="P257" i="4"/>
  <c r="O257" i="4"/>
  <c r="N257" i="4"/>
  <c r="K257" i="4"/>
  <c r="F257" i="4"/>
  <c r="P256" i="4"/>
  <c r="O256" i="4"/>
  <c r="K256" i="4"/>
  <c r="I256" i="4"/>
  <c r="H256" i="4"/>
  <c r="F256" i="4"/>
  <c r="D256" i="4"/>
  <c r="C256" i="4"/>
  <c r="Q255" i="4"/>
  <c r="P255" i="4"/>
  <c r="O255" i="4"/>
  <c r="N255" i="4"/>
  <c r="O251" i="4"/>
  <c r="N251" i="4"/>
  <c r="K251" i="4"/>
  <c r="J251" i="4"/>
  <c r="F251" i="4"/>
  <c r="E251" i="4"/>
  <c r="Q250" i="4"/>
  <c r="P250" i="4"/>
  <c r="O250" i="4"/>
  <c r="N250" i="4"/>
  <c r="Q249" i="4"/>
  <c r="P249" i="4"/>
  <c r="O249" i="4"/>
  <c r="N249" i="4"/>
  <c r="Q246" i="4"/>
  <c r="P246" i="4"/>
  <c r="O246" i="4"/>
  <c r="N246" i="4"/>
  <c r="Q244" i="4"/>
  <c r="P244" i="4"/>
  <c r="O244" i="4"/>
  <c r="N244" i="4"/>
  <c r="K243" i="4"/>
  <c r="K245" i="4" s="1"/>
  <c r="K247" i="4" s="1"/>
  <c r="J243" i="4"/>
  <c r="J245" i="4" s="1"/>
  <c r="J247" i="4" s="1"/>
  <c r="J253" i="4" s="1"/>
  <c r="I243" i="4"/>
  <c r="I245" i="4" s="1"/>
  <c r="I247" i="4" s="1"/>
  <c r="I253" i="4" s="1"/>
  <c r="H243" i="4"/>
  <c r="H245" i="4" s="1"/>
  <c r="H247" i="4" s="1"/>
  <c r="H253" i="4" s="1"/>
  <c r="F243" i="4"/>
  <c r="Q243" i="4" s="1"/>
  <c r="E243" i="4"/>
  <c r="E245" i="4" s="1"/>
  <c r="D243" i="4"/>
  <c r="D245" i="4" s="1"/>
  <c r="C243" i="4"/>
  <c r="C245" i="4" s="1"/>
  <c r="Q242" i="4"/>
  <c r="P242" i="4"/>
  <c r="Q241" i="4"/>
  <c r="P241" i="4"/>
  <c r="Q240" i="4"/>
  <c r="P240" i="4"/>
  <c r="Q239" i="4"/>
  <c r="P239" i="4"/>
  <c r="Q238" i="4"/>
  <c r="P238" i="4"/>
  <c r="Q237" i="4"/>
  <c r="P237" i="4"/>
  <c r="Q236" i="4"/>
  <c r="P236" i="4"/>
  <c r="O236" i="4"/>
  <c r="N236" i="4"/>
  <c r="Q235" i="4"/>
  <c r="P235" i="4"/>
  <c r="O235" i="4"/>
  <c r="N235" i="4"/>
  <c r="Q234" i="4"/>
  <c r="P234" i="4"/>
  <c r="O234" i="4"/>
  <c r="N234" i="4"/>
  <c r="K233" i="4"/>
  <c r="J233" i="4"/>
  <c r="I233" i="4"/>
  <c r="H233" i="4"/>
  <c r="F233" i="4"/>
  <c r="E233" i="4"/>
  <c r="D233" i="4"/>
  <c r="C233" i="4"/>
  <c r="Q232" i="4"/>
  <c r="P232" i="4"/>
  <c r="O232" i="4"/>
  <c r="N232" i="4"/>
  <c r="Q231" i="4"/>
  <c r="P231" i="4"/>
  <c r="O231" i="4"/>
  <c r="N231" i="4"/>
  <c r="Q230" i="4"/>
  <c r="P230" i="4"/>
  <c r="O230" i="4"/>
  <c r="N230" i="4"/>
  <c r="Q229" i="4"/>
  <c r="P229" i="4"/>
  <c r="O229" i="4"/>
  <c r="N229" i="4"/>
  <c r="Q228" i="4"/>
  <c r="P228" i="4"/>
  <c r="O228" i="4"/>
  <c r="N228" i="4"/>
  <c r="Q227" i="4"/>
  <c r="P227" i="4"/>
  <c r="O227" i="4"/>
  <c r="N227" i="4"/>
  <c r="Q225" i="4"/>
  <c r="P225" i="4"/>
  <c r="O225" i="4"/>
  <c r="N225" i="4"/>
  <c r="Q224" i="4"/>
  <c r="P224" i="4"/>
  <c r="O224" i="4"/>
  <c r="N224" i="4"/>
  <c r="K151" i="4"/>
  <c r="K154" i="4" s="1"/>
  <c r="K161" i="4" s="1"/>
  <c r="K163" i="4" s="1"/>
  <c r="J151" i="4"/>
  <c r="J154" i="4" s="1"/>
  <c r="J161" i="4" s="1"/>
  <c r="J163" i="4" s="1"/>
  <c r="J165" i="4" s="1"/>
  <c r="I151" i="4"/>
  <c r="I154" i="4" s="1"/>
  <c r="I161" i="4" s="1"/>
  <c r="I163" i="4" s="1"/>
  <c r="I165" i="4" s="1"/>
  <c r="I171" i="4" s="1"/>
  <c r="H151" i="4"/>
  <c r="H154" i="4" s="1"/>
  <c r="H161" i="4" s="1"/>
  <c r="H163" i="4" s="1"/>
  <c r="H165" i="4" s="1"/>
  <c r="H171" i="4" s="1"/>
  <c r="P175" i="4"/>
  <c r="O175" i="4"/>
  <c r="N175" i="4"/>
  <c r="K175" i="4"/>
  <c r="F175" i="4"/>
  <c r="P174" i="4"/>
  <c r="I174" i="4"/>
  <c r="H174" i="4"/>
  <c r="D174" i="4"/>
  <c r="C174" i="4"/>
  <c r="P173" i="4"/>
  <c r="O173" i="4"/>
  <c r="N173" i="4"/>
  <c r="K173" i="4"/>
  <c r="K174" i="4" s="1"/>
  <c r="F173" i="4"/>
  <c r="F174" i="4" s="1"/>
  <c r="O169" i="4"/>
  <c r="N169" i="4"/>
  <c r="K169" i="4"/>
  <c r="J169" i="4"/>
  <c r="F169" i="4"/>
  <c r="E169" i="4"/>
  <c r="Q168" i="4"/>
  <c r="P168" i="4"/>
  <c r="O168" i="4"/>
  <c r="N168" i="4"/>
  <c r="Q167" i="4"/>
  <c r="P167" i="4"/>
  <c r="O167" i="4"/>
  <c r="N167" i="4"/>
  <c r="P164" i="4"/>
  <c r="O164" i="4"/>
  <c r="N164" i="4"/>
  <c r="K164" i="4"/>
  <c r="F164" i="4"/>
  <c r="Q164" i="4" s="1"/>
  <c r="Q162" i="4"/>
  <c r="P162" i="4"/>
  <c r="O162" i="4"/>
  <c r="N162" i="4"/>
  <c r="Q160" i="4"/>
  <c r="P160" i="4"/>
  <c r="Q159" i="4"/>
  <c r="P159" i="4"/>
  <c r="Q158" i="4"/>
  <c r="P158" i="4"/>
  <c r="Q157" i="4"/>
  <c r="P157" i="4"/>
  <c r="Q156" i="4"/>
  <c r="P156" i="4"/>
  <c r="F151" i="4"/>
  <c r="F154" i="4" s="1"/>
  <c r="E151" i="4"/>
  <c r="E154" i="4" s="1"/>
  <c r="D151" i="4"/>
  <c r="D154" i="4" s="1"/>
  <c r="C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3" i="4"/>
  <c r="P143" i="4"/>
  <c r="O143" i="4"/>
  <c r="N143" i="4"/>
  <c r="Q142" i="4"/>
  <c r="P142" i="4"/>
  <c r="O142" i="4"/>
  <c r="N142" i="4"/>
  <c r="H94" i="4"/>
  <c r="G94" i="4"/>
  <c r="H93" i="4"/>
  <c r="G93" i="4"/>
  <c r="F70" i="4"/>
  <c r="E70" i="4"/>
  <c r="J71" i="4"/>
  <c r="I71" i="4"/>
  <c r="D70" i="4"/>
  <c r="C70" i="4"/>
  <c r="I70" i="4" s="1"/>
  <c r="J69" i="4"/>
  <c r="I69" i="4"/>
  <c r="J68" i="4"/>
  <c r="I68" i="4"/>
  <c r="F50" i="4"/>
  <c r="E50" i="4"/>
  <c r="J51" i="4"/>
  <c r="I51" i="4"/>
  <c r="D50" i="4"/>
  <c r="C50" i="4"/>
  <c r="J49" i="4"/>
  <c r="I49" i="4"/>
  <c r="J48" i="4"/>
  <c r="I48" i="4"/>
  <c r="M30" i="4"/>
  <c r="R31" i="4"/>
  <c r="Q31" i="4"/>
  <c r="H31" i="4"/>
  <c r="G31" i="4"/>
  <c r="P30" i="4"/>
  <c r="R30" i="4" s="1"/>
  <c r="O30" i="4"/>
  <c r="N30" i="4"/>
  <c r="F30" i="4"/>
  <c r="E30" i="4"/>
  <c r="H30" i="4" s="1"/>
  <c r="D30" i="4"/>
  <c r="C30" i="4"/>
  <c r="R29" i="4"/>
  <c r="Q29" i="4"/>
  <c r="H29" i="4"/>
  <c r="G29" i="4"/>
  <c r="R28" i="4"/>
  <c r="Q28" i="4"/>
  <c r="H28" i="4"/>
  <c r="G28" i="4"/>
  <c r="R27" i="4"/>
  <c r="Q27" i="4"/>
  <c r="H27" i="4"/>
  <c r="G27" i="4"/>
  <c r="R26" i="4"/>
  <c r="Q26" i="4"/>
  <c r="H26" i="4"/>
  <c r="G26" i="4"/>
  <c r="O367" i="3"/>
  <c r="N367" i="3"/>
  <c r="M367" i="3"/>
  <c r="J367" i="3"/>
  <c r="E367" i="3"/>
  <c r="O365" i="3"/>
  <c r="I364" i="3"/>
  <c r="H364" i="3"/>
  <c r="G364" i="3"/>
  <c r="G365" i="3" s="1"/>
  <c r="D364" i="3"/>
  <c r="C364" i="3"/>
  <c r="C365" i="3" s="1"/>
  <c r="B364" i="3"/>
  <c r="E363" i="3"/>
  <c r="O362" i="3"/>
  <c r="N362" i="3"/>
  <c r="M362" i="3"/>
  <c r="J362" i="3"/>
  <c r="E362" i="3"/>
  <c r="O361" i="3"/>
  <c r="N361" i="3"/>
  <c r="M361" i="3"/>
  <c r="J361" i="3"/>
  <c r="E361" i="3"/>
  <c r="O360" i="3"/>
  <c r="N360" i="3"/>
  <c r="M360" i="3"/>
  <c r="J360" i="3"/>
  <c r="E360" i="3"/>
  <c r="O358" i="3"/>
  <c r="N358" i="3"/>
  <c r="M358" i="3"/>
  <c r="J358" i="3"/>
  <c r="E358" i="3"/>
  <c r="O356" i="3"/>
  <c r="N356" i="3"/>
  <c r="M356" i="3"/>
  <c r="J356" i="3"/>
  <c r="E356" i="3"/>
  <c r="O354" i="3"/>
  <c r="N354" i="3"/>
  <c r="M354" i="3"/>
  <c r="J354" i="3"/>
  <c r="E354" i="3"/>
  <c r="K29" i="3"/>
  <c r="O233" i="4" l="1"/>
  <c r="E364" i="3"/>
  <c r="E293" i="4"/>
  <c r="O293" i="4"/>
  <c r="P289" i="4"/>
  <c r="P285" i="4"/>
  <c r="P296" i="4"/>
  <c r="P290" i="4"/>
  <c r="M293" i="4"/>
  <c r="P287" i="4"/>
  <c r="P283" i="4"/>
  <c r="N293" i="4"/>
  <c r="N294" i="4"/>
  <c r="E294" i="4"/>
  <c r="J293" i="4"/>
  <c r="J294" i="4" s="1"/>
  <c r="B294" i="4"/>
  <c r="M294" i="4" s="1"/>
  <c r="J50" i="4"/>
  <c r="O245" i="4"/>
  <c r="Q256" i="4"/>
  <c r="P233" i="4"/>
  <c r="Q257" i="4"/>
  <c r="O243" i="4"/>
  <c r="P251" i="4"/>
  <c r="Q251" i="4"/>
  <c r="G30" i="4"/>
  <c r="Q233" i="4"/>
  <c r="K253" i="4"/>
  <c r="N233" i="4"/>
  <c r="J70" i="4"/>
  <c r="N256" i="4"/>
  <c r="P245" i="4"/>
  <c r="E247" i="4"/>
  <c r="N245" i="4"/>
  <c r="N243" i="4"/>
  <c r="D247" i="4"/>
  <c r="F245" i="4"/>
  <c r="C247" i="4"/>
  <c r="P243" i="4"/>
  <c r="Q175" i="4"/>
  <c r="Q169" i="4"/>
  <c r="P169" i="4"/>
  <c r="O174" i="4"/>
  <c r="J171" i="4"/>
  <c r="K165" i="4"/>
  <c r="K171" i="4" s="1"/>
  <c r="N151" i="4"/>
  <c r="O151" i="4"/>
  <c r="Q174" i="4"/>
  <c r="N174" i="4"/>
  <c r="E161" i="4"/>
  <c r="P154" i="4"/>
  <c r="D161" i="4"/>
  <c r="O154" i="4"/>
  <c r="F161" i="4"/>
  <c r="Q154" i="4"/>
  <c r="C154" i="4"/>
  <c r="P151" i="4"/>
  <c r="Q151" i="4"/>
  <c r="Q173" i="4"/>
  <c r="I50" i="4"/>
  <c r="Q30" i="4"/>
  <c r="O364" i="3"/>
  <c r="N364" i="3"/>
  <c r="P361" i="3"/>
  <c r="P358" i="3"/>
  <c r="P354" i="3"/>
  <c r="P367" i="3"/>
  <c r="P362" i="3"/>
  <c r="P360" i="3"/>
  <c r="H365" i="3"/>
  <c r="N365" i="3" s="1"/>
  <c r="P356" i="3"/>
  <c r="E365" i="3"/>
  <c r="M364" i="3"/>
  <c r="B365" i="3"/>
  <c r="M365" i="3" s="1"/>
  <c r="J364" i="3"/>
  <c r="J365" i="3" s="1"/>
  <c r="P293" i="4" l="1"/>
  <c r="P294" i="4"/>
  <c r="P247" i="4"/>
  <c r="E253" i="4"/>
  <c r="P253" i="4" s="1"/>
  <c r="N247" i="4"/>
  <c r="C253" i="4"/>
  <c r="N253" i="4" s="1"/>
  <c r="O247" i="4"/>
  <c r="D253" i="4"/>
  <c r="O253" i="4" s="1"/>
  <c r="F247" i="4"/>
  <c r="Q245" i="4"/>
  <c r="O161" i="4"/>
  <c r="D163" i="4"/>
  <c r="N154" i="4"/>
  <c r="C161" i="4"/>
  <c r="F163" i="4"/>
  <c r="Q161" i="4"/>
  <c r="P161" i="4"/>
  <c r="E163" i="4"/>
  <c r="P365" i="3"/>
  <c r="P364" i="3"/>
  <c r="Q247" i="4" l="1"/>
  <c r="F253" i="4"/>
  <c r="Q253" i="4" s="1"/>
  <c r="P163" i="4"/>
  <c r="E165" i="4"/>
  <c r="Q163" i="4"/>
  <c r="F165" i="4"/>
  <c r="C163" i="4"/>
  <c r="N161" i="4"/>
  <c r="O163" i="4"/>
  <c r="D165" i="4"/>
  <c r="O315" i="3"/>
  <c r="N315" i="3"/>
  <c r="M315" i="3"/>
  <c r="J315" i="3"/>
  <c r="E315" i="3"/>
  <c r="O313" i="3"/>
  <c r="I312" i="3"/>
  <c r="H312" i="3"/>
  <c r="G312" i="3"/>
  <c r="G313" i="3" s="1"/>
  <c r="D312" i="3"/>
  <c r="C312" i="3"/>
  <c r="C313" i="3" s="1"/>
  <c r="B312" i="3"/>
  <c r="E311" i="3"/>
  <c r="O310" i="3"/>
  <c r="N310" i="3"/>
  <c r="M310" i="3"/>
  <c r="J310" i="3"/>
  <c r="E310" i="3"/>
  <c r="O309" i="3"/>
  <c r="N309" i="3"/>
  <c r="M309" i="3"/>
  <c r="J309" i="3"/>
  <c r="E309" i="3"/>
  <c r="O308" i="3"/>
  <c r="N308" i="3"/>
  <c r="M308" i="3"/>
  <c r="J308" i="3"/>
  <c r="E308" i="3"/>
  <c r="O306" i="3"/>
  <c r="N306" i="3"/>
  <c r="M306" i="3"/>
  <c r="J306" i="3"/>
  <c r="E306" i="3"/>
  <c r="O304" i="3"/>
  <c r="N304" i="3"/>
  <c r="M304" i="3"/>
  <c r="J304" i="3"/>
  <c r="E304" i="3"/>
  <c r="O302" i="3"/>
  <c r="N302" i="3"/>
  <c r="M302" i="3"/>
  <c r="J302" i="3"/>
  <c r="E302" i="3"/>
  <c r="P271" i="3"/>
  <c r="O271" i="3"/>
  <c r="N271" i="3"/>
  <c r="K271" i="3"/>
  <c r="F271" i="3"/>
  <c r="P270" i="3"/>
  <c r="I270" i="3"/>
  <c r="H270" i="3"/>
  <c r="D270" i="3"/>
  <c r="C270" i="3"/>
  <c r="P269" i="3"/>
  <c r="O269" i="3"/>
  <c r="N269" i="3"/>
  <c r="K269" i="3"/>
  <c r="K270" i="3" s="1"/>
  <c r="F269" i="3"/>
  <c r="O265" i="3"/>
  <c r="N265" i="3"/>
  <c r="K265" i="3"/>
  <c r="J265" i="3"/>
  <c r="F265" i="3"/>
  <c r="E265" i="3"/>
  <c r="Q264" i="3"/>
  <c r="P264" i="3"/>
  <c r="O264" i="3"/>
  <c r="N264" i="3"/>
  <c r="Q263" i="3"/>
  <c r="P263" i="3"/>
  <c r="O263" i="3"/>
  <c r="N263" i="3"/>
  <c r="P260" i="3"/>
  <c r="O260" i="3"/>
  <c r="N260" i="3"/>
  <c r="K260" i="3"/>
  <c r="F260" i="3"/>
  <c r="Q258" i="3"/>
  <c r="P258" i="3"/>
  <c r="O258" i="3"/>
  <c r="N258" i="3"/>
  <c r="Q256" i="3"/>
  <c r="P256" i="3"/>
  <c r="Q255" i="3"/>
  <c r="P255" i="3"/>
  <c r="Q254" i="3"/>
  <c r="P254" i="3"/>
  <c r="Q253" i="3"/>
  <c r="P253" i="3"/>
  <c r="Q252" i="3"/>
  <c r="P252" i="3"/>
  <c r="K247" i="3"/>
  <c r="K250" i="3" s="1"/>
  <c r="K257" i="3" s="1"/>
  <c r="K259" i="3" s="1"/>
  <c r="K261" i="3" s="1"/>
  <c r="J247" i="3"/>
  <c r="J250" i="3" s="1"/>
  <c r="J257" i="3" s="1"/>
  <c r="J259" i="3" s="1"/>
  <c r="J261" i="3" s="1"/>
  <c r="I247" i="3"/>
  <c r="I250" i="3" s="1"/>
  <c r="I257" i="3" s="1"/>
  <c r="I259" i="3" s="1"/>
  <c r="I261" i="3" s="1"/>
  <c r="I267" i="3" s="1"/>
  <c r="H247" i="3"/>
  <c r="H250" i="3" s="1"/>
  <c r="H257" i="3" s="1"/>
  <c r="H259" i="3" s="1"/>
  <c r="H261" i="3" s="1"/>
  <c r="H267" i="3" s="1"/>
  <c r="F247" i="3"/>
  <c r="E247" i="3"/>
  <c r="E250" i="3" s="1"/>
  <c r="D247" i="3"/>
  <c r="D250" i="3" s="1"/>
  <c r="C247" i="3"/>
  <c r="C250" i="3" s="1"/>
  <c r="Q246" i="3"/>
  <c r="P246" i="3"/>
  <c r="O246" i="3"/>
  <c r="N246" i="3"/>
  <c r="Q245" i="3"/>
  <c r="P245" i="3"/>
  <c r="O245" i="3"/>
  <c r="N245" i="3"/>
  <c r="Q244" i="3"/>
  <c r="P244" i="3"/>
  <c r="O244" i="3"/>
  <c r="N244" i="3"/>
  <c r="Q243" i="3"/>
  <c r="P243" i="3"/>
  <c r="O243" i="3"/>
  <c r="N243" i="3"/>
  <c r="Q242" i="3"/>
  <c r="P242" i="3"/>
  <c r="O242" i="3"/>
  <c r="N242" i="3"/>
  <c r="Q241" i="3"/>
  <c r="P241" i="3"/>
  <c r="O241" i="3"/>
  <c r="N241" i="3"/>
  <c r="Q239" i="3"/>
  <c r="P239" i="3"/>
  <c r="O239" i="3"/>
  <c r="N239" i="3"/>
  <c r="Q238" i="3"/>
  <c r="P238" i="3"/>
  <c r="O238" i="3"/>
  <c r="N238" i="3"/>
  <c r="Q159" i="3"/>
  <c r="Q158" i="3"/>
  <c r="Q157" i="3"/>
  <c r="K152" i="3"/>
  <c r="K155" i="3" s="1"/>
  <c r="K162" i="3" s="1"/>
  <c r="K164" i="3" s="1"/>
  <c r="J152" i="3"/>
  <c r="J155" i="3" s="1"/>
  <c r="J162" i="3" s="1"/>
  <c r="J164" i="3" s="1"/>
  <c r="J166" i="3" s="1"/>
  <c r="N143" i="3"/>
  <c r="O143" i="3"/>
  <c r="P176" i="3"/>
  <c r="O176" i="3"/>
  <c r="N176" i="3"/>
  <c r="K176" i="3"/>
  <c r="F176" i="3"/>
  <c r="P175" i="3"/>
  <c r="D175" i="3"/>
  <c r="C175" i="3"/>
  <c r="P174" i="3"/>
  <c r="O174" i="3"/>
  <c r="N174" i="3"/>
  <c r="K174" i="3"/>
  <c r="K175" i="3" s="1"/>
  <c r="F174" i="3"/>
  <c r="F175" i="3" s="1"/>
  <c r="O170" i="3"/>
  <c r="N170" i="3"/>
  <c r="K170" i="3"/>
  <c r="J170" i="3"/>
  <c r="F170" i="3"/>
  <c r="Q170" i="3" s="1"/>
  <c r="E170" i="3"/>
  <c r="Q169" i="3"/>
  <c r="P169" i="3"/>
  <c r="O169" i="3"/>
  <c r="N169" i="3"/>
  <c r="Q168" i="3"/>
  <c r="P168" i="3"/>
  <c r="O168" i="3"/>
  <c r="N168" i="3"/>
  <c r="P165" i="3"/>
  <c r="O165" i="3"/>
  <c r="N165" i="3"/>
  <c r="K165" i="3"/>
  <c r="F165" i="3"/>
  <c r="Q163" i="3"/>
  <c r="P163" i="3"/>
  <c r="O163" i="3"/>
  <c r="N163" i="3"/>
  <c r="Q161" i="3"/>
  <c r="P161" i="3"/>
  <c r="Q160" i="3"/>
  <c r="P160" i="3"/>
  <c r="P159" i="3"/>
  <c r="P158" i="3"/>
  <c r="P157" i="3"/>
  <c r="I152" i="3"/>
  <c r="I155" i="3" s="1"/>
  <c r="I162" i="3" s="1"/>
  <c r="I164" i="3" s="1"/>
  <c r="I166" i="3" s="1"/>
  <c r="I172" i="3" s="1"/>
  <c r="H152" i="3"/>
  <c r="H155" i="3" s="1"/>
  <c r="H162" i="3" s="1"/>
  <c r="H164" i="3" s="1"/>
  <c r="H166" i="3" s="1"/>
  <c r="H172" i="3" s="1"/>
  <c r="F152" i="3"/>
  <c r="F155" i="3" s="1"/>
  <c r="F162" i="3" s="1"/>
  <c r="E152" i="3"/>
  <c r="P152" i="3" s="1"/>
  <c r="D152" i="3"/>
  <c r="D155" i="3" s="1"/>
  <c r="D162" i="3" s="1"/>
  <c r="C152" i="3"/>
  <c r="C155" i="3" s="1"/>
  <c r="C162" i="3" s="1"/>
  <c r="Q151" i="3"/>
  <c r="P151" i="3"/>
  <c r="O151" i="3"/>
  <c r="N151" i="3"/>
  <c r="Q150" i="3"/>
  <c r="P150" i="3"/>
  <c r="O150" i="3"/>
  <c r="N150" i="3"/>
  <c r="Q149" i="3"/>
  <c r="P149" i="3"/>
  <c r="O149" i="3"/>
  <c r="N149" i="3"/>
  <c r="Q148" i="3"/>
  <c r="P148" i="3"/>
  <c r="O148" i="3"/>
  <c r="N148" i="3"/>
  <c r="Q147" i="3"/>
  <c r="P147" i="3"/>
  <c r="O147" i="3"/>
  <c r="N147" i="3"/>
  <c r="Q146" i="3"/>
  <c r="P146" i="3"/>
  <c r="O146" i="3"/>
  <c r="N146" i="3"/>
  <c r="Q144" i="3"/>
  <c r="P144" i="3"/>
  <c r="O144" i="3"/>
  <c r="N144" i="3"/>
  <c r="Q143" i="3"/>
  <c r="P143" i="3"/>
  <c r="H92" i="3"/>
  <c r="G92" i="3"/>
  <c r="H91" i="3"/>
  <c r="G91" i="3"/>
  <c r="H92" i="2"/>
  <c r="I92" i="2"/>
  <c r="H93" i="2"/>
  <c r="I93" i="2"/>
  <c r="J69" i="3"/>
  <c r="I69" i="3"/>
  <c r="F68" i="3"/>
  <c r="E68" i="3"/>
  <c r="J68" i="3" s="1"/>
  <c r="D68" i="3"/>
  <c r="C68" i="3"/>
  <c r="J67" i="3"/>
  <c r="I67" i="3"/>
  <c r="J66" i="3"/>
  <c r="I66" i="3"/>
  <c r="F48" i="3"/>
  <c r="D48" i="3"/>
  <c r="J49" i="3"/>
  <c r="I49" i="3"/>
  <c r="E48" i="3"/>
  <c r="C48" i="3"/>
  <c r="J47" i="3"/>
  <c r="I47" i="3"/>
  <c r="J46" i="3"/>
  <c r="I46" i="3"/>
  <c r="L30" i="3"/>
  <c r="E30" i="3"/>
  <c r="J29" i="3"/>
  <c r="L29" i="3" s="1"/>
  <c r="D29" i="3"/>
  <c r="C29" i="3"/>
  <c r="L28" i="3"/>
  <c r="E28" i="3"/>
  <c r="L27" i="3"/>
  <c r="E27" i="3"/>
  <c r="L26" i="3"/>
  <c r="E26" i="3"/>
  <c r="L25" i="3"/>
  <c r="E25" i="3"/>
  <c r="O358" i="2"/>
  <c r="N358" i="2"/>
  <c r="M358" i="2"/>
  <c r="J358" i="2"/>
  <c r="E358" i="2"/>
  <c r="O356" i="2"/>
  <c r="I355" i="2"/>
  <c r="H355" i="2"/>
  <c r="H356" i="2" s="1"/>
  <c r="G355" i="2"/>
  <c r="G356" i="2" s="1"/>
  <c r="D355" i="2"/>
  <c r="C355" i="2"/>
  <c r="C356" i="2" s="1"/>
  <c r="B355" i="2"/>
  <c r="E354" i="2"/>
  <c r="O353" i="2"/>
  <c r="N353" i="2"/>
  <c r="M353" i="2"/>
  <c r="J353" i="2"/>
  <c r="E353" i="2"/>
  <c r="O352" i="2"/>
  <c r="N352" i="2"/>
  <c r="M352" i="2"/>
  <c r="J352" i="2"/>
  <c r="E352" i="2"/>
  <c r="O351" i="2"/>
  <c r="N351" i="2"/>
  <c r="M351" i="2"/>
  <c r="J351" i="2"/>
  <c r="E351" i="2"/>
  <c r="O349" i="2"/>
  <c r="N349" i="2"/>
  <c r="M349" i="2"/>
  <c r="J349" i="2"/>
  <c r="E349" i="2"/>
  <c r="O347" i="2"/>
  <c r="N347" i="2"/>
  <c r="M347" i="2"/>
  <c r="J347" i="2"/>
  <c r="E347" i="2"/>
  <c r="O345" i="2"/>
  <c r="N345" i="2"/>
  <c r="M345" i="2"/>
  <c r="J345" i="2"/>
  <c r="E345" i="2"/>
  <c r="E305" i="2"/>
  <c r="E304" i="2"/>
  <c r="E303" i="2"/>
  <c r="P310" i="3" l="1"/>
  <c r="I48" i="3"/>
  <c r="P170" i="3"/>
  <c r="M355" i="2"/>
  <c r="O355" i="2"/>
  <c r="O165" i="4"/>
  <c r="D171" i="4"/>
  <c r="O171" i="4" s="1"/>
  <c r="C165" i="4"/>
  <c r="N163" i="4"/>
  <c r="F171" i="4"/>
  <c r="Q171" i="4" s="1"/>
  <c r="Q165" i="4"/>
  <c r="E171" i="4"/>
  <c r="P171" i="4" s="1"/>
  <c r="P165" i="4"/>
  <c r="P308" i="3"/>
  <c r="E312" i="3"/>
  <c r="E313" i="3" s="1"/>
  <c r="N312" i="3"/>
  <c r="P304" i="3"/>
  <c r="H313" i="3"/>
  <c r="N313" i="3" s="1"/>
  <c r="P306" i="3"/>
  <c r="P302" i="3"/>
  <c r="P315" i="3"/>
  <c r="P309" i="3"/>
  <c r="J312" i="3"/>
  <c r="J313" i="3" s="1"/>
  <c r="M312" i="3"/>
  <c r="O312" i="3"/>
  <c r="B313" i="3"/>
  <c r="M313" i="3" s="1"/>
  <c r="N270" i="3"/>
  <c r="O270" i="3"/>
  <c r="Q271" i="3"/>
  <c r="Q269" i="3"/>
  <c r="Q260" i="3"/>
  <c r="K267" i="3"/>
  <c r="E155" i="3"/>
  <c r="E162" i="3" s="1"/>
  <c r="P265" i="3"/>
  <c r="Q265" i="3"/>
  <c r="K166" i="3"/>
  <c r="K172" i="3" s="1"/>
  <c r="J267" i="3"/>
  <c r="Q247" i="3"/>
  <c r="N250" i="3"/>
  <c r="C257" i="3"/>
  <c r="D257" i="3"/>
  <c r="O250" i="3"/>
  <c r="E257" i="3"/>
  <c r="P250" i="3"/>
  <c r="N247" i="3"/>
  <c r="F270" i="3"/>
  <c r="Q270" i="3" s="1"/>
  <c r="P247" i="3"/>
  <c r="F250" i="3"/>
  <c r="O247" i="3"/>
  <c r="Q162" i="3"/>
  <c r="Q152" i="3"/>
  <c r="O152" i="3"/>
  <c r="Q176" i="3"/>
  <c r="J172" i="3"/>
  <c r="Q165" i="3"/>
  <c r="Q155" i="3"/>
  <c r="P155" i="3"/>
  <c r="P162" i="3"/>
  <c r="O155" i="3"/>
  <c r="O162" i="3"/>
  <c r="N162" i="3"/>
  <c r="N155" i="3"/>
  <c r="N152" i="3"/>
  <c r="Q175" i="3"/>
  <c r="H175" i="3"/>
  <c r="N175" i="3" s="1"/>
  <c r="I175" i="3"/>
  <c r="O175" i="3" s="1"/>
  <c r="C164" i="3"/>
  <c r="D164" i="3"/>
  <c r="E164" i="3"/>
  <c r="Q174" i="3"/>
  <c r="I68" i="3"/>
  <c r="J48" i="3"/>
  <c r="E29" i="3"/>
  <c r="P351" i="2"/>
  <c r="P347" i="2"/>
  <c r="P353" i="2"/>
  <c r="P352" i="2"/>
  <c r="P349" i="2"/>
  <c r="N355" i="2"/>
  <c r="N356" i="2"/>
  <c r="P345" i="2"/>
  <c r="P358" i="2"/>
  <c r="J355" i="2"/>
  <c r="J356" i="2" s="1"/>
  <c r="B356" i="2"/>
  <c r="M356" i="2" s="1"/>
  <c r="E355" i="2"/>
  <c r="N165" i="4" l="1"/>
  <c r="C171" i="4"/>
  <c r="N171" i="4" s="1"/>
  <c r="P312" i="3"/>
  <c r="P313" i="3"/>
  <c r="P257" i="3"/>
  <c r="E259" i="3"/>
  <c r="N257" i="3"/>
  <c r="C259" i="3"/>
  <c r="F257" i="3"/>
  <c r="Q250" i="3"/>
  <c r="O257" i="3"/>
  <c r="D259" i="3"/>
  <c r="F164" i="3"/>
  <c r="Q164" i="3" s="1"/>
  <c r="D166" i="3"/>
  <c r="O164" i="3"/>
  <c r="E166" i="3"/>
  <c r="P164" i="3"/>
  <c r="C166" i="3"/>
  <c r="N164" i="3"/>
  <c r="P355" i="2"/>
  <c r="E356" i="2"/>
  <c r="P356" i="2" s="1"/>
  <c r="O259" i="3" l="1"/>
  <c r="D261" i="3"/>
  <c r="Q257" i="3"/>
  <c r="F259" i="3"/>
  <c r="C261" i="3"/>
  <c r="N259" i="3"/>
  <c r="P259" i="3"/>
  <c r="E261" i="3"/>
  <c r="F166" i="3"/>
  <c r="F172" i="3" s="1"/>
  <c r="Q172" i="3" s="1"/>
  <c r="O166" i="3"/>
  <c r="D172" i="3"/>
  <c r="O172" i="3" s="1"/>
  <c r="N166" i="3"/>
  <c r="C172" i="3"/>
  <c r="N172" i="3" s="1"/>
  <c r="P166" i="3"/>
  <c r="E172" i="3"/>
  <c r="P172" i="3" s="1"/>
  <c r="P261" i="3" l="1"/>
  <c r="E267" i="3"/>
  <c r="P267" i="3" s="1"/>
  <c r="Q259" i="3"/>
  <c r="F261" i="3"/>
  <c r="D267" i="3"/>
  <c r="O267" i="3" s="1"/>
  <c r="O261" i="3"/>
  <c r="C267" i="3"/>
  <c r="N267" i="3" s="1"/>
  <c r="N261" i="3"/>
  <c r="Q166" i="3"/>
  <c r="Q261" i="3" l="1"/>
  <c r="F267" i="3"/>
  <c r="Q267" i="3" s="1"/>
  <c r="O310" i="2" l="1"/>
  <c r="N310" i="2"/>
  <c r="M310" i="2"/>
  <c r="J310" i="2"/>
  <c r="E310" i="2"/>
  <c r="O308" i="2"/>
  <c r="G308" i="2"/>
  <c r="I307" i="2"/>
  <c r="H307" i="2"/>
  <c r="H308" i="2" s="1"/>
  <c r="G307" i="2"/>
  <c r="D307" i="2"/>
  <c r="C307" i="2"/>
  <c r="C308" i="2" s="1"/>
  <c r="B307" i="2"/>
  <c r="B308" i="2" s="1"/>
  <c r="E306" i="2"/>
  <c r="O305" i="2"/>
  <c r="N305" i="2"/>
  <c r="M305" i="2"/>
  <c r="J305" i="2"/>
  <c r="O304" i="2"/>
  <c r="N304" i="2"/>
  <c r="M304" i="2"/>
  <c r="J304" i="2"/>
  <c r="O303" i="2"/>
  <c r="N303" i="2"/>
  <c r="M303" i="2"/>
  <c r="J303" i="2"/>
  <c r="O301" i="2"/>
  <c r="N301" i="2"/>
  <c r="M301" i="2"/>
  <c r="J301" i="2"/>
  <c r="E301" i="2"/>
  <c r="O299" i="2"/>
  <c r="N299" i="2"/>
  <c r="M299" i="2"/>
  <c r="J299" i="2"/>
  <c r="E299" i="2"/>
  <c r="O297" i="2"/>
  <c r="N297" i="2"/>
  <c r="M297" i="2"/>
  <c r="J297" i="2"/>
  <c r="E297" i="2"/>
  <c r="F238" i="2"/>
  <c r="F241" i="2" s="1"/>
  <c r="F248" i="2" s="1"/>
  <c r="F250" i="2" s="1"/>
  <c r="E238" i="2"/>
  <c r="E241" i="2" s="1"/>
  <c r="E248" i="2" s="1"/>
  <c r="E250" i="2" s="1"/>
  <c r="E252" i="2" s="1"/>
  <c r="D238" i="2"/>
  <c r="D241" i="2" s="1"/>
  <c r="D248" i="2" s="1"/>
  <c r="D250" i="2" s="1"/>
  <c r="D252" i="2" s="1"/>
  <c r="D258" i="2" s="1"/>
  <c r="C238" i="2"/>
  <c r="C241" i="2" s="1"/>
  <c r="C248" i="2" s="1"/>
  <c r="K251" i="2"/>
  <c r="K238" i="2"/>
  <c r="K241" i="2" s="1"/>
  <c r="K248" i="2" s="1"/>
  <c r="J238" i="2"/>
  <c r="J241" i="2" s="1"/>
  <c r="J248" i="2" s="1"/>
  <c r="J250" i="2" s="1"/>
  <c r="I238" i="2"/>
  <c r="I241" i="2" s="1"/>
  <c r="H238" i="2"/>
  <c r="H241" i="2" s="1"/>
  <c r="F156" i="2"/>
  <c r="Q156" i="2" s="1"/>
  <c r="E156" i="2"/>
  <c r="D156" i="2"/>
  <c r="C156" i="2"/>
  <c r="P262" i="2"/>
  <c r="O262" i="2"/>
  <c r="N262" i="2"/>
  <c r="K262" i="2"/>
  <c r="F262" i="2"/>
  <c r="P261" i="2"/>
  <c r="I261" i="2"/>
  <c r="H261" i="2"/>
  <c r="F261" i="2"/>
  <c r="D261" i="2"/>
  <c r="C261" i="2"/>
  <c r="P260" i="2"/>
  <c r="O260" i="2"/>
  <c r="N260" i="2"/>
  <c r="K260" i="2"/>
  <c r="K261" i="2" s="1"/>
  <c r="F260" i="2"/>
  <c r="O256" i="2"/>
  <c r="N256" i="2"/>
  <c r="K256" i="2"/>
  <c r="J256" i="2"/>
  <c r="F256" i="2"/>
  <c r="E256" i="2"/>
  <c r="Q255" i="2"/>
  <c r="P255" i="2"/>
  <c r="O255" i="2"/>
  <c r="N255" i="2"/>
  <c r="Q254" i="2"/>
  <c r="P254" i="2"/>
  <c r="O254" i="2"/>
  <c r="N254" i="2"/>
  <c r="P251" i="2"/>
  <c r="O251" i="2"/>
  <c r="N251" i="2"/>
  <c r="F251" i="2"/>
  <c r="Q249" i="2"/>
  <c r="P249" i="2"/>
  <c r="O249" i="2"/>
  <c r="N249" i="2"/>
  <c r="Q247" i="2"/>
  <c r="P247" i="2"/>
  <c r="Q246" i="2"/>
  <c r="P246" i="2"/>
  <c r="Q245" i="2"/>
  <c r="P245" i="2"/>
  <c r="Q244" i="2"/>
  <c r="P244" i="2"/>
  <c r="Q243" i="2"/>
  <c r="P243" i="2"/>
  <c r="Q237" i="2"/>
  <c r="P237" i="2"/>
  <c r="O237" i="2"/>
  <c r="N237" i="2"/>
  <c r="Q236" i="2"/>
  <c r="P236" i="2"/>
  <c r="O236" i="2"/>
  <c r="N236" i="2"/>
  <c r="Q235" i="2"/>
  <c r="P235" i="2"/>
  <c r="O235" i="2"/>
  <c r="N235" i="2"/>
  <c r="Q234" i="2"/>
  <c r="P234" i="2"/>
  <c r="O234" i="2"/>
  <c r="N234" i="2"/>
  <c r="Q233" i="2"/>
  <c r="P233" i="2"/>
  <c r="O233" i="2"/>
  <c r="N233" i="2"/>
  <c r="Q232" i="2"/>
  <c r="P232" i="2"/>
  <c r="O232" i="2"/>
  <c r="N232" i="2"/>
  <c r="Q230" i="2"/>
  <c r="P230" i="2"/>
  <c r="O230" i="2"/>
  <c r="N230" i="2"/>
  <c r="Q229" i="2"/>
  <c r="P229" i="2"/>
  <c r="O229" i="2"/>
  <c r="N229" i="2"/>
  <c r="F166" i="2"/>
  <c r="F168" i="2" s="1"/>
  <c r="E166" i="2"/>
  <c r="D166" i="2"/>
  <c r="C166" i="2"/>
  <c r="P180" i="2"/>
  <c r="O180" i="2"/>
  <c r="N180" i="2"/>
  <c r="K180" i="2"/>
  <c r="F180" i="2"/>
  <c r="P179" i="2"/>
  <c r="I179" i="2"/>
  <c r="H179" i="2"/>
  <c r="D179" i="2"/>
  <c r="C179" i="2"/>
  <c r="P178" i="2"/>
  <c r="O178" i="2"/>
  <c r="N178" i="2"/>
  <c r="K178" i="2"/>
  <c r="K179" i="2" s="1"/>
  <c r="F178" i="2"/>
  <c r="F179" i="2" s="1"/>
  <c r="O174" i="2"/>
  <c r="N174" i="2"/>
  <c r="K174" i="2"/>
  <c r="J174" i="2"/>
  <c r="F174" i="2"/>
  <c r="Q174" i="2" s="1"/>
  <c r="E174" i="2"/>
  <c r="Q173" i="2"/>
  <c r="P173" i="2"/>
  <c r="O173" i="2"/>
  <c r="N173" i="2"/>
  <c r="Q172" i="2"/>
  <c r="P172" i="2"/>
  <c r="O172" i="2"/>
  <c r="N172" i="2"/>
  <c r="P169" i="2"/>
  <c r="O169" i="2"/>
  <c r="N169" i="2"/>
  <c r="K169" i="2"/>
  <c r="F169" i="2"/>
  <c r="Q167" i="2"/>
  <c r="P167" i="2"/>
  <c r="O167" i="2"/>
  <c r="N167" i="2"/>
  <c r="K166" i="2"/>
  <c r="K168" i="2" s="1"/>
  <c r="J166" i="2"/>
  <c r="J168" i="2" s="1"/>
  <c r="J170" i="2" s="1"/>
  <c r="I166" i="2"/>
  <c r="I168" i="2" s="1"/>
  <c r="I170" i="2" s="1"/>
  <c r="I176" i="2" s="1"/>
  <c r="H166" i="2"/>
  <c r="H168" i="2" s="1"/>
  <c r="H170" i="2" s="1"/>
  <c r="H176" i="2" s="1"/>
  <c r="Q165" i="2"/>
  <c r="P165" i="2"/>
  <c r="Q164" i="2"/>
  <c r="P164" i="2"/>
  <c r="Q163" i="2"/>
  <c r="P163" i="2"/>
  <c r="Q162" i="2"/>
  <c r="P162" i="2"/>
  <c r="Q161" i="2"/>
  <c r="P161" i="2"/>
  <c r="Q159" i="2"/>
  <c r="P159" i="2"/>
  <c r="O159" i="2"/>
  <c r="N159" i="2"/>
  <c r="I156" i="2"/>
  <c r="H156" i="2"/>
  <c r="Q155" i="2"/>
  <c r="P155" i="2"/>
  <c r="O155" i="2"/>
  <c r="N155" i="2"/>
  <c r="Q154" i="2"/>
  <c r="P154" i="2"/>
  <c r="O154" i="2"/>
  <c r="N154" i="2"/>
  <c r="Q153" i="2"/>
  <c r="P153" i="2"/>
  <c r="O153" i="2"/>
  <c r="N153" i="2"/>
  <c r="Q152" i="2"/>
  <c r="P152" i="2"/>
  <c r="O152" i="2"/>
  <c r="N152" i="2"/>
  <c r="P151" i="2"/>
  <c r="O151" i="2"/>
  <c r="N151" i="2"/>
  <c r="Q150" i="2"/>
  <c r="P150" i="2"/>
  <c r="O150" i="2"/>
  <c r="N150" i="2"/>
  <c r="Q148" i="2"/>
  <c r="P148" i="2"/>
  <c r="O148" i="2"/>
  <c r="N148" i="2"/>
  <c r="Q147" i="2"/>
  <c r="P147" i="2"/>
  <c r="O147" i="2"/>
  <c r="N147" i="2"/>
  <c r="F175" i="1"/>
  <c r="F68" i="2"/>
  <c r="D68" i="2"/>
  <c r="J69" i="2"/>
  <c r="I69" i="2"/>
  <c r="E68" i="2"/>
  <c r="C68" i="2"/>
  <c r="J67" i="2"/>
  <c r="I67" i="2"/>
  <c r="J66" i="2"/>
  <c r="I66" i="2"/>
  <c r="E47" i="2"/>
  <c r="C47" i="2"/>
  <c r="Q262" i="2" l="1"/>
  <c r="N166" i="2"/>
  <c r="O166" i="2"/>
  <c r="P166" i="2"/>
  <c r="O307" i="2"/>
  <c r="P303" i="2"/>
  <c r="P299" i="2"/>
  <c r="P310" i="2"/>
  <c r="P305" i="2"/>
  <c r="J68" i="2"/>
  <c r="Q238" i="2"/>
  <c r="P304" i="2"/>
  <c r="J307" i="2"/>
  <c r="J308" i="2" s="1"/>
  <c r="M308" i="2"/>
  <c r="P301" i="2"/>
  <c r="P297" i="2"/>
  <c r="M307" i="2"/>
  <c r="N308" i="2"/>
  <c r="E307" i="2"/>
  <c r="N307" i="2"/>
  <c r="Q261" i="2"/>
  <c r="P256" i="2"/>
  <c r="Q251" i="2"/>
  <c r="O238" i="2"/>
  <c r="P238" i="2"/>
  <c r="N238" i="2"/>
  <c r="O261" i="2"/>
  <c r="Q260" i="2"/>
  <c r="Q256" i="2"/>
  <c r="Q241" i="2"/>
  <c r="O241" i="2"/>
  <c r="Q248" i="2"/>
  <c r="K250" i="2"/>
  <c r="K252" i="2" s="1"/>
  <c r="K258" i="2" s="1"/>
  <c r="N261" i="2"/>
  <c r="F252" i="2"/>
  <c r="C250" i="2"/>
  <c r="E258" i="2"/>
  <c r="Q166" i="2"/>
  <c r="C168" i="2"/>
  <c r="C170" i="2" s="1"/>
  <c r="C176" i="2" s="1"/>
  <c r="N176" i="2" s="1"/>
  <c r="N179" i="2"/>
  <c r="Q180" i="2"/>
  <c r="P174" i="2"/>
  <c r="J176" i="2"/>
  <c r="Q169" i="2"/>
  <c r="K170" i="2"/>
  <c r="K176" i="2" s="1"/>
  <c r="Q168" i="2"/>
  <c r="N156" i="2"/>
  <c r="O156" i="2"/>
  <c r="P156" i="2"/>
  <c r="Q179" i="2"/>
  <c r="O179" i="2"/>
  <c r="D168" i="2"/>
  <c r="F170" i="2"/>
  <c r="E168" i="2"/>
  <c r="Q178" i="2"/>
  <c r="I68" i="2"/>
  <c r="E308" i="2" l="1"/>
  <c r="P308" i="2" s="1"/>
  <c r="P307" i="2"/>
  <c r="Q250" i="2"/>
  <c r="H248" i="2"/>
  <c r="H250" i="2" s="1"/>
  <c r="N241" i="2"/>
  <c r="P241" i="2"/>
  <c r="I248" i="2"/>
  <c r="I250" i="2" s="1"/>
  <c r="Q252" i="2"/>
  <c r="F258" i="2"/>
  <c r="Q258" i="2" s="1"/>
  <c r="C252" i="2"/>
  <c r="C258" i="2" s="1"/>
  <c r="N170" i="2"/>
  <c r="N168" i="2"/>
  <c r="Q170" i="2"/>
  <c r="F176" i="2"/>
  <c r="Q176" i="2" s="1"/>
  <c r="P168" i="2"/>
  <c r="E170" i="2"/>
  <c r="D170" i="2"/>
  <c r="O168" i="2"/>
  <c r="N248" i="2" l="1"/>
  <c r="P248" i="2"/>
  <c r="O248" i="2"/>
  <c r="I252" i="2"/>
  <c r="O250" i="2"/>
  <c r="O170" i="2"/>
  <c r="D176" i="2"/>
  <c r="O176" i="2" s="1"/>
  <c r="E176" i="2"/>
  <c r="P176" i="2" s="1"/>
  <c r="P170" i="2"/>
  <c r="H252" i="2" l="1"/>
  <c r="N250" i="2"/>
  <c r="J252" i="2"/>
  <c r="P250" i="2"/>
  <c r="I258" i="2"/>
  <c r="O258" i="2" s="1"/>
  <c r="O252" i="2"/>
  <c r="H258" i="2" l="1"/>
  <c r="N258" i="2" s="1"/>
  <c r="N252" i="2"/>
  <c r="J258" i="2"/>
  <c r="P258" i="2" s="1"/>
  <c r="P252" i="2"/>
  <c r="I47" i="2" l="1"/>
  <c r="J48" i="2"/>
  <c r="J47" i="2"/>
  <c r="J46" i="2"/>
  <c r="J45" i="2"/>
  <c r="I46" i="2"/>
  <c r="I48" i="2"/>
  <c r="I45" i="2"/>
  <c r="E24" i="2"/>
  <c r="L29" i="2"/>
  <c r="E29" i="2"/>
  <c r="K28" i="2"/>
  <c r="J28" i="2"/>
  <c r="L28" i="2" s="1"/>
  <c r="D28" i="2"/>
  <c r="C28" i="2"/>
  <c r="L27" i="2"/>
  <c r="E27" i="2"/>
  <c r="L26" i="2"/>
  <c r="E26" i="2"/>
  <c r="L25" i="2"/>
  <c r="E25" i="2"/>
  <c r="L24" i="2"/>
  <c r="G379" i="1"/>
  <c r="G381" i="1" s="1"/>
  <c r="E369" i="1"/>
  <c r="E371" i="1"/>
  <c r="E373" i="1"/>
  <c r="E375" i="1"/>
  <c r="E376" i="1"/>
  <c r="E377" i="1"/>
  <c r="E378" i="1"/>
  <c r="B379" i="1"/>
  <c r="B381" i="1" s="1"/>
  <c r="C379" i="1"/>
  <c r="C381" i="1" s="1"/>
  <c r="D379" i="1"/>
  <c r="H379" i="1"/>
  <c r="H381" i="1" s="1"/>
  <c r="O383" i="1"/>
  <c r="N383" i="1"/>
  <c r="M383" i="1"/>
  <c r="J383" i="1"/>
  <c r="E383" i="1"/>
  <c r="O381" i="1"/>
  <c r="I379" i="1"/>
  <c r="O377" i="1"/>
  <c r="N377" i="1"/>
  <c r="M377" i="1"/>
  <c r="J377" i="1"/>
  <c r="O376" i="1"/>
  <c r="N376" i="1"/>
  <c r="M376" i="1"/>
  <c r="J376" i="1"/>
  <c r="O375" i="1"/>
  <c r="N375" i="1"/>
  <c r="M375" i="1"/>
  <c r="J375" i="1"/>
  <c r="O373" i="1"/>
  <c r="N373" i="1"/>
  <c r="M373" i="1"/>
  <c r="J373" i="1"/>
  <c r="O371" i="1"/>
  <c r="N371" i="1"/>
  <c r="M371" i="1"/>
  <c r="J371" i="1"/>
  <c r="O369" i="1"/>
  <c r="N369" i="1"/>
  <c r="M369" i="1"/>
  <c r="J369" i="1"/>
  <c r="O327" i="1"/>
  <c r="N327" i="1"/>
  <c r="M327" i="1"/>
  <c r="J327" i="1"/>
  <c r="E327" i="1"/>
  <c r="O325" i="1"/>
  <c r="M315" i="1"/>
  <c r="N315" i="1"/>
  <c r="O315" i="1"/>
  <c r="M317" i="1"/>
  <c r="N317" i="1"/>
  <c r="O317" i="1"/>
  <c r="M319" i="1"/>
  <c r="N319" i="1"/>
  <c r="O319" i="1"/>
  <c r="M320" i="1"/>
  <c r="N320" i="1"/>
  <c r="O320" i="1"/>
  <c r="M321" i="1"/>
  <c r="N321" i="1"/>
  <c r="O321" i="1"/>
  <c r="N313" i="1"/>
  <c r="O313" i="1"/>
  <c r="M313" i="1"/>
  <c r="I323" i="1"/>
  <c r="H323" i="1"/>
  <c r="H325" i="1" s="1"/>
  <c r="G323" i="1"/>
  <c r="G325" i="1" s="1"/>
  <c r="J321" i="1"/>
  <c r="J320" i="1"/>
  <c r="J319" i="1"/>
  <c r="J317" i="1"/>
  <c r="J315" i="1"/>
  <c r="J313" i="1"/>
  <c r="E315" i="1"/>
  <c r="E317" i="1"/>
  <c r="E319" i="1"/>
  <c r="E320" i="1"/>
  <c r="E321" i="1"/>
  <c r="E322" i="1"/>
  <c r="E313" i="1"/>
  <c r="D323" i="1"/>
  <c r="C323" i="1"/>
  <c r="C325" i="1" s="1"/>
  <c r="B323" i="1"/>
  <c r="B325" i="1" s="1"/>
  <c r="K270" i="1"/>
  <c r="Q269" i="1"/>
  <c r="O269" i="1"/>
  <c r="N269" i="1"/>
  <c r="P271" i="1"/>
  <c r="O271" i="1"/>
  <c r="N271" i="1"/>
  <c r="K271" i="1"/>
  <c r="F271" i="1"/>
  <c r="P270" i="1"/>
  <c r="I270" i="1"/>
  <c r="H270" i="1"/>
  <c r="D270" i="1"/>
  <c r="C270" i="1"/>
  <c r="P269" i="1"/>
  <c r="F270" i="1"/>
  <c r="O265" i="1"/>
  <c r="N265" i="1"/>
  <c r="K265" i="1"/>
  <c r="J265" i="1"/>
  <c r="F265" i="1"/>
  <c r="E265" i="1"/>
  <c r="Q264" i="1"/>
  <c r="P264" i="1"/>
  <c r="O264" i="1"/>
  <c r="N264" i="1"/>
  <c r="Q263" i="1"/>
  <c r="P263" i="1"/>
  <c r="O263" i="1"/>
  <c r="N263" i="1"/>
  <c r="Q260" i="1"/>
  <c r="P260" i="1"/>
  <c r="O260" i="1"/>
  <c r="N260" i="1"/>
  <c r="Q258" i="1"/>
  <c r="P258" i="1"/>
  <c r="O258" i="1"/>
  <c r="N258" i="1"/>
  <c r="K257" i="1"/>
  <c r="J257" i="1"/>
  <c r="J259" i="1" s="1"/>
  <c r="J261" i="1" s="1"/>
  <c r="I257" i="1"/>
  <c r="I259" i="1" s="1"/>
  <c r="I261" i="1" s="1"/>
  <c r="I267" i="1" s="1"/>
  <c r="H257" i="1"/>
  <c r="H259" i="1" s="1"/>
  <c r="H261" i="1" s="1"/>
  <c r="H267" i="1" s="1"/>
  <c r="F257" i="1"/>
  <c r="F259" i="1" s="1"/>
  <c r="E257" i="1"/>
  <c r="D257" i="1"/>
  <c r="C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O251" i="1"/>
  <c r="N251" i="1"/>
  <c r="Q250" i="1"/>
  <c r="P250" i="1"/>
  <c r="O250" i="1"/>
  <c r="N250" i="1"/>
  <c r="Q249" i="1"/>
  <c r="P249" i="1"/>
  <c r="O249" i="1"/>
  <c r="N249" i="1"/>
  <c r="K248" i="1"/>
  <c r="J248" i="1"/>
  <c r="I248" i="1"/>
  <c r="H248" i="1"/>
  <c r="F248" i="1"/>
  <c r="E248" i="1"/>
  <c r="D248" i="1"/>
  <c r="C248" i="1"/>
  <c r="Q247" i="1"/>
  <c r="P247" i="1"/>
  <c r="O247" i="1"/>
  <c r="N247" i="1"/>
  <c r="Q246" i="1"/>
  <c r="P246" i="1"/>
  <c r="O246" i="1"/>
  <c r="N246" i="1"/>
  <c r="Q245" i="1"/>
  <c r="P245" i="1"/>
  <c r="O245" i="1"/>
  <c r="N245" i="1"/>
  <c r="Q244" i="1"/>
  <c r="P244" i="1"/>
  <c r="O244" i="1"/>
  <c r="N244" i="1"/>
  <c r="Q243" i="1"/>
  <c r="P243" i="1"/>
  <c r="O243" i="1"/>
  <c r="N243" i="1"/>
  <c r="Q242" i="1"/>
  <c r="P242" i="1"/>
  <c r="O242" i="1"/>
  <c r="N242" i="1"/>
  <c r="Q240" i="1"/>
  <c r="P240" i="1"/>
  <c r="O240" i="1"/>
  <c r="N240" i="1"/>
  <c r="Q239" i="1"/>
  <c r="P239" i="1"/>
  <c r="O239" i="1"/>
  <c r="N239" i="1"/>
  <c r="O186" i="1"/>
  <c r="N186" i="1"/>
  <c r="P186" i="1"/>
  <c r="P185" i="1"/>
  <c r="P184" i="1"/>
  <c r="O184" i="1"/>
  <c r="N184" i="1"/>
  <c r="O180" i="1"/>
  <c r="N180" i="1"/>
  <c r="N179" i="1"/>
  <c r="O179" i="1"/>
  <c r="P179" i="1"/>
  <c r="Q179" i="1"/>
  <c r="O178" i="1"/>
  <c r="P178" i="1"/>
  <c r="Q178" i="1"/>
  <c r="N178" i="1"/>
  <c r="O175" i="1"/>
  <c r="P175" i="1"/>
  <c r="N175" i="1"/>
  <c r="P173" i="1"/>
  <c r="Q173" i="1"/>
  <c r="O173" i="1"/>
  <c r="N173" i="1"/>
  <c r="O166" i="1"/>
  <c r="N166" i="1"/>
  <c r="N165" i="1"/>
  <c r="O165" i="1"/>
  <c r="P165" i="1"/>
  <c r="N164" i="1"/>
  <c r="O164" i="1"/>
  <c r="O162" i="1"/>
  <c r="N162" i="1"/>
  <c r="N160" i="1"/>
  <c r="O160" i="1"/>
  <c r="P160" i="1"/>
  <c r="N161" i="1"/>
  <c r="O161" i="1"/>
  <c r="P161" i="1"/>
  <c r="O159" i="1"/>
  <c r="P159" i="1"/>
  <c r="N159" i="1"/>
  <c r="O157" i="1"/>
  <c r="O158" i="1"/>
  <c r="N158" i="1"/>
  <c r="P158" i="1"/>
  <c r="Q158" i="1"/>
  <c r="Q159" i="1"/>
  <c r="Q160" i="1"/>
  <c r="Q161" i="1"/>
  <c r="P162" i="1"/>
  <c r="Q162" i="1"/>
  <c r="P164" i="1"/>
  <c r="Q164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Q157" i="1"/>
  <c r="P157" i="1"/>
  <c r="N157" i="1"/>
  <c r="N155" i="1"/>
  <c r="O155" i="1"/>
  <c r="P155" i="1"/>
  <c r="Q155" i="1"/>
  <c r="O154" i="1"/>
  <c r="P154" i="1"/>
  <c r="Q154" i="1"/>
  <c r="N154" i="1"/>
  <c r="K186" i="1"/>
  <c r="I185" i="1"/>
  <c r="H185" i="1"/>
  <c r="K184" i="1"/>
  <c r="K185" i="1" s="1"/>
  <c r="K180" i="1"/>
  <c r="J180" i="1"/>
  <c r="K175" i="1"/>
  <c r="I163" i="1"/>
  <c r="H163" i="1"/>
  <c r="J163" i="1"/>
  <c r="K163" i="1"/>
  <c r="F163" i="1"/>
  <c r="Q163" i="1" s="1"/>
  <c r="E163" i="1"/>
  <c r="D163" i="1"/>
  <c r="C163" i="1"/>
  <c r="K172" i="1"/>
  <c r="K174" i="1" s="1"/>
  <c r="J172" i="1"/>
  <c r="J174" i="1" s="1"/>
  <c r="J176" i="1" s="1"/>
  <c r="I172" i="1"/>
  <c r="I174" i="1" s="1"/>
  <c r="H172" i="1"/>
  <c r="H174" i="1" s="1"/>
  <c r="H176" i="1" s="1"/>
  <c r="F186" i="1"/>
  <c r="F184" i="1"/>
  <c r="D185" i="1"/>
  <c r="C185" i="1"/>
  <c r="F180" i="1"/>
  <c r="E180" i="1"/>
  <c r="D172" i="1"/>
  <c r="D174" i="1" s="1"/>
  <c r="D176" i="1" s="1"/>
  <c r="D182" i="1" s="1"/>
  <c r="E172" i="1"/>
  <c r="E174" i="1" s="1"/>
  <c r="E176" i="1" s="1"/>
  <c r="F172" i="1"/>
  <c r="F174" i="1" s="1"/>
  <c r="C172" i="1"/>
  <c r="H96" i="1"/>
  <c r="H95" i="1"/>
  <c r="G96" i="1"/>
  <c r="G95" i="1"/>
  <c r="R23" i="1"/>
  <c r="R21" i="1"/>
  <c r="R22" i="1"/>
  <c r="R25" i="1"/>
  <c r="R20" i="1"/>
  <c r="P24" i="1"/>
  <c r="O24" i="1"/>
  <c r="Q21" i="1"/>
  <c r="Q22" i="1"/>
  <c r="Q23" i="1"/>
  <c r="Q25" i="1"/>
  <c r="Q20" i="1"/>
  <c r="N24" i="1"/>
  <c r="M24" i="1"/>
  <c r="G20" i="1"/>
  <c r="G21" i="1"/>
  <c r="G22" i="1"/>
  <c r="G23" i="1"/>
  <c r="H21" i="1"/>
  <c r="H22" i="1"/>
  <c r="H23" i="1"/>
  <c r="H25" i="1"/>
  <c r="H20" i="1"/>
  <c r="E24" i="1"/>
  <c r="F24" i="1"/>
  <c r="G25" i="1"/>
  <c r="D24" i="1"/>
  <c r="C24" i="1"/>
  <c r="I71" i="1"/>
  <c r="I69" i="1"/>
  <c r="I68" i="1"/>
  <c r="F70" i="1"/>
  <c r="E70" i="1"/>
  <c r="I45" i="1"/>
  <c r="I47" i="1"/>
  <c r="I44" i="1"/>
  <c r="F46" i="1"/>
  <c r="E46" i="1"/>
  <c r="H71" i="1"/>
  <c r="H69" i="1"/>
  <c r="H68" i="1"/>
  <c r="H47" i="1"/>
  <c r="H45" i="1"/>
  <c r="H44" i="1"/>
  <c r="B46" i="1"/>
  <c r="C46" i="1"/>
  <c r="C70" i="1"/>
  <c r="B70" i="1"/>
  <c r="Q184" i="1" l="1"/>
  <c r="P315" i="1"/>
  <c r="Q186" i="1"/>
  <c r="P317" i="1"/>
  <c r="O163" i="1"/>
  <c r="O185" i="1"/>
  <c r="N172" i="1"/>
  <c r="K176" i="1"/>
  <c r="K182" i="1" s="1"/>
  <c r="P172" i="1"/>
  <c r="Q172" i="1"/>
  <c r="M325" i="1"/>
  <c r="P313" i="1"/>
  <c r="N325" i="1"/>
  <c r="P319" i="1"/>
  <c r="O323" i="1"/>
  <c r="P320" i="1"/>
  <c r="N323" i="1"/>
  <c r="P321" i="1"/>
  <c r="P327" i="1"/>
  <c r="E28" i="2"/>
  <c r="N163" i="1"/>
  <c r="Q175" i="1"/>
  <c r="N185" i="1"/>
  <c r="C174" i="1"/>
  <c r="C176" i="1" s="1"/>
  <c r="C182" i="1" s="1"/>
  <c r="N182" i="1" s="1"/>
  <c r="P180" i="1"/>
  <c r="Q180" i="1"/>
  <c r="M323" i="1"/>
  <c r="P163" i="1"/>
  <c r="O172" i="1"/>
  <c r="O379" i="1"/>
  <c r="P383" i="1"/>
  <c r="P375" i="1"/>
  <c r="N381" i="1"/>
  <c r="P376" i="1"/>
  <c r="P373" i="1"/>
  <c r="P371" i="1"/>
  <c r="P369" i="1"/>
  <c r="E379" i="1"/>
  <c r="E381" i="1" s="1"/>
  <c r="P377" i="1"/>
  <c r="J379" i="1"/>
  <c r="J381" i="1" s="1"/>
  <c r="M379" i="1"/>
  <c r="N379" i="1"/>
  <c r="M381" i="1"/>
  <c r="J323" i="1"/>
  <c r="J325" i="1" s="1"/>
  <c r="O174" i="1"/>
  <c r="I176" i="1"/>
  <c r="H182" i="1"/>
  <c r="F176" i="1"/>
  <c r="Q174" i="1"/>
  <c r="J182" i="1"/>
  <c r="P176" i="1"/>
  <c r="E323" i="1"/>
  <c r="J267" i="1"/>
  <c r="F185" i="1"/>
  <c r="Q185" i="1" s="1"/>
  <c r="Q257" i="1"/>
  <c r="P174" i="1"/>
  <c r="E182" i="1"/>
  <c r="Q248" i="1"/>
  <c r="P257" i="1"/>
  <c r="K259" i="1"/>
  <c r="K261" i="1" s="1"/>
  <c r="K267" i="1" s="1"/>
  <c r="O257" i="1"/>
  <c r="Q271" i="1"/>
  <c r="Q270" i="1"/>
  <c r="P265" i="1"/>
  <c r="Q265" i="1"/>
  <c r="N257" i="1"/>
  <c r="N248" i="1"/>
  <c r="O248" i="1"/>
  <c r="P248" i="1"/>
  <c r="N270" i="1"/>
  <c r="O270" i="1"/>
  <c r="F261" i="1"/>
  <c r="C259" i="1"/>
  <c r="E259" i="1"/>
  <c r="D259" i="1"/>
  <c r="R24" i="1"/>
  <c r="H24" i="1"/>
  <c r="G24" i="1"/>
  <c r="Q24" i="1"/>
  <c r="I70" i="1"/>
  <c r="I46" i="1"/>
  <c r="H70" i="1"/>
  <c r="H46" i="1"/>
  <c r="Q259" i="1" l="1"/>
  <c r="N174" i="1"/>
  <c r="E325" i="1"/>
  <c r="P325" i="1" s="1"/>
  <c r="P323" i="1"/>
  <c r="N176" i="1"/>
  <c r="P381" i="1"/>
  <c r="P379" i="1"/>
  <c r="I182" i="1"/>
  <c r="O182" i="1" s="1"/>
  <c r="O176" i="1"/>
  <c r="F182" i="1"/>
  <c r="Q182" i="1" s="1"/>
  <c r="Q176" i="1"/>
  <c r="P182" i="1"/>
  <c r="P259" i="1"/>
  <c r="E261" i="1"/>
  <c r="C261" i="1"/>
  <c r="N259" i="1"/>
  <c r="O259" i="1"/>
  <c r="D261" i="1"/>
  <c r="Q261" i="1"/>
  <c r="F267" i="1"/>
  <c r="Q267" i="1" s="1"/>
  <c r="C267" i="1" l="1"/>
  <c r="N267" i="1" s="1"/>
  <c r="N261" i="1"/>
  <c r="P261" i="1"/>
  <c r="E267" i="1"/>
  <c r="P267" i="1" s="1"/>
  <c r="D267" i="1"/>
  <c r="O267" i="1" s="1"/>
  <c r="O261" i="1"/>
</calcChain>
</file>

<file path=xl/sharedStrings.xml><?xml version="1.0" encoding="utf-8"?>
<sst xmlns="http://schemas.openxmlformats.org/spreadsheetml/2006/main" count="1009" uniqueCount="117">
  <si>
    <t>Sports - Page 6</t>
  </si>
  <si>
    <t>Reclassified</t>
  </si>
  <si>
    <t>Original</t>
  </si>
  <si>
    <t>Jan-Mar 2024</t>
  </si>
  <si>
    <t>Revenue</t>
  </si>
  <si>
    <t>NDCs</t>
  </si>
  <si>
    <t>Casino - Page 6</t>
  </si>
  <si>
    <t>Segment reporting Page 16</t>
  </si>
  <si>
    <t>Variance</t>
  </si>
  <si>
    <t>Jan - Mar 2024</t>
  </si>
  <si>
    <t>Casino</t>
  </si>
  <si>
    <t>Sport</t>
  </si>
  <si>
    <t>Unallocated</t>
  </si>
  <si>
    <t>Total</t>
  </si>
  <si>
    <t>Total revenue</t>
  </si>
  <si>
    <t>Direct costs</t>
  </si>
  <si>
    <t>Personnel expenses</t>
  </si>
  <si>
    <t xml:space="preserve">Depreciation and amortisation </t>
  </si>
  <si>
    <t>Impairment on intangible assets</t>
  </si>
  <si>
    <t xml:space="preserve"> Loss on disposal of intangible asset</t>
  </si>
  <si>
    <t>Other operating expenses</t>
  </si>
  <si>
    <t>Total operating expenses</t>
  </si>
  <si>
    <t>Operating profit/(loss)</t>
  </si>
  <si>
    <t>Variance:</t>
  </si>
  <si>
    <t>Geographic market breakdown, excluding central costs* - Page 5</t>
  </si>
  <si>
    <t>Total Revenue</t>
  </si>
  <si>
    <t>of which Casino</t>
  </si>
  <si>
    <t>of which Sports</t>
  </si>
  <si>
    <t>Jan-Dec 2024</t>
  </si>
  <si>
    <t>Adjusted EBITDA</t>
  </si>
  <si>
    <t>NDCS</t>
  </si>
  <si>
    <t>North America</t>
  </si>
  <si>
    <t>Rest of  World</t>
  </si>
  <si>
    <t>Condensed consolidated interim statements of comprehensive income - Page 11</t>
  </si>
  <si>
    <t>Interest payable on borrowings</t>
  </si>
  <si>
    <t xml:space="preserve"> Other gains/(losses) on financial liability and equity instruments at fair value through profit or loss</t>
  </si>
  <si>
    <t>Other gains/(losses) on financial liability and equity instruments at amortised cost</t>
  </si>
  <si>
    <t>Other finance (costs)/income</t>
  </si>
  <si>
    <t>Share of net profit of joint venture accounted for using the equity method</t>
  </si>
  <si>
    <t>Profit/(loss) before tax</t>
  </si>
  <si>
    <t>Tax income/ (expense)</t>
  </si>
  <si>
    <t>Profit/(loss) for the period/year from continuing operations</t>
  </si>
  <si>
    <t>(Loss)/ profit for the period from discontinued operations</t>
  </si>
  <si>
    <t>(Loss)/profit  for the period</t>
  </si>
  <si>
    <t>Currency translation differences</t>
  </si>
  <si>
    <t>Interest payable on hybrid capital securities</t>
  </si>
  <si>
    <t>Other comprehensive (loss)/income for the period</t>
  </si>
  <si>
    <t>(Loss)/profit for the period/year - total comprehensive income</t>
  </si>
  <si>
    <t>Adjusted EBITDA margin</t>
  </si>
  <si>
    <t>Segment reporting Page 17</t>
  </si>
  <si>
    <t>Jan - Dec 2024</t>
  </si>
  <si>
    <t>Segment Reporting Page 18</t>
  </si>
  <si>
    <t>of which: Casino</t>
  </si>
  <si>
    <t>of which: Sports</t>
  </si>
  <si>
    <t>Adjusted personnel expenses</t>
  </si>
  <si>
    <t>Adjusted other operating expenses</t>
  </si>
  <si>
    <t>Change</t>
  </si>
  <si>
    <t>Rest of the World</t>
  </si>
  <si>
    <t>Shared Central Operations</t>
  </si>
  <si>
    <t>Apr-Jun 2024</t>
  </si>
  <si>
    <t>Geographic market breakdown, continuing operations* - Page 4</t>
  </si>
  <si>
    <t>Sports - Page 5</t>
  </si>
  <si>
    <t>Jan-Jun 2024</t>
  </si>
  <si>
    <t>Casino - Page 5</t>
  </si>
  <si>
    <t>Apr - Jun 2024</t>
  </si>
  <si>
    <t>Segment reporting Page 18</t>
  </si>
  <si>
    <t>Geographic market breakdown, continuing operations - Page 4</t>
  </si>
  <si>
    <t>Jul - Sep 2024</t>
  </si>
  <si>
    <t>Jul-Sep 2024</t>
  </si>
  <si>
    <t>Jan-Sep 2024</t>
  </si>
  <si>
    <t>Condensed consolidated interim statements of comprehensive income - Page 12</t>
  </si>
  <si>
    <t>Segment reporting Page 20</t>
  </si>
  <si>
    <t>*All Extracts are from the Q2 2024 Report* - "Screenshotted figures represent the original data" 
2023 figures have not been adjusted</t>
  </si>
  <si>
    <t>*All Extracts are from the Q3 2024 Report* - "Screenshotted figures represent the original data" 
2023 figures have not been adjusted</t>
  </si>
  <si>
    <t>*All Extracts are from the Q1 2025 Report* - "Screenshotted Figured represent the reclassified data".</t>
  </si>
  <si>
    <t>*All Extracts are from the Q4 2024 Report* - "Screenshotted figures represent the original data" 
2023 figures have not been adjusted</t>
  </si>
  <si>
    <t>Geographic market breakdown, excluding central costs* - Page 4</t>
  </si>
  <si>
    <t>Oct-Dec 2024</t>
  </si>
  <si>
    <t>Condensed consolidated statements of comprehensive income - Page 11</t>
  </si>
  <si>
    <t xml:space="preserve">Adjusted EBITDA margin </t>
  </si>
  <si>
    <t>Link</t>
  </si>
  <si>
    <t>Q1</t>
  </si>
  <si>
    <t>Q2</t>
  </si>
  <si>
    <t>Q3</t>
  </si>
  <si>
    <t>Q4</t>
  </si>
  <si>
    <t>Section Name</t>
  </si>
  <si>
    <t>Geographic market breakdown - Extract</t>
  </si>
  <si>
    <t>Sports - Extract</t>
  </si>
  <si>
    <t>Casino - Extract</t>
  </si>
  <si>
    <t>SOCI - Extract</t>
  </si>
  <si>
    <t>Segment (Geographic) - Full</t>
  </si>
  <si>
    <t>Segment (Casino vs Sport) - Full</t>
  </si>
  <si>
    <t>Geo Extract - Q1</t>
  </si>
  <si>
    <t>Geo Extract - Q2</t>
  </si>
  <si>
    <t>Geo Extract - Q3</t>
  </si>
  <si>
    <t>Geo Extract - Q4</t>
  </si>
  <si>
    <t>SOCI - Extract - Q1</t>
  </si>
  <si>
    <t>SOCI - Extract - Q2</t>
  </si>
  <si>
    <t>SOCI - Extract - Q3</t>
  </si>
  <si>
    <t>SOCI - Extract - Q4</t>
  </si>
  <si>
    <t>Segment (CGU) - Q1</t>
  </si>
  <si>
    <t>Segment (CGU) - Q2</t>
  </si>
  <si>
    <t>Segment (CGU) - Q3</t>
  </si>
  <si>
    <t>Segment (CGU) - Q4</t>
  </si>
  <si>
    <t>Segment (Geo) Full - Q1</t>
  </si>
  <si>
    <t>Segment (Geo) Full - Q2</t>
  </si>
  <si>
    <t>Segment (Geo) Full - Q3</t>
  </si>
  <si>
    <t>Segment (Geo) Full - Q4</t>
  </si>
  <si>
    <t>Sports - Extract - Q1</t>
  </si>
  <si>
    <t>Casino - Extract - Q1</t>
  </si>
  <si>
    <t>Sports - Extract - Q2</t>
  </si>
  <si>
    <t>Sports - Extract - Q3</t>
  </si>
  <si>
    <t>Sports - Extract - Q4</t>
  </si>
  <si>
    <t>Casino - Extract - Q2</t>
  </si>
  <si>
    <t>Casino - Extract - Q3</t>
  </si>
  <si>
    <t>Casino - Extract - Q4</t>
  </si>
  <si>
    <t>Links to the specific sections of the report which have been reclassified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</si>
</sst>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9">
    <xf numFmtId="0" fontId="0" fillId="0" borderId="0" xfId="0"/>
    <xf numFmtId="9" fontId="0" fillId="0" borderId="0" xfId="2" applyFont="1"/>
    <xf numFmtId="0" fontId="2" fillId="0" borderId="0" xfId="0" applyFont="1"/>
    <xf numFmtId="0" fontId="4" fillId="0" borderId="0" xfId="0" applyFont="1"/>
    <xf numFmtId="165" fontId="0" fillId="0" borderId="0" xfId="1" applyNumberFormat="1" applyFont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0" fillId="0" borderId="1" xfId="0" applyNumberFormat="1" applyBorder="1"/>
    <xf numFmtId="165" fontId="0" fillId="0" borderId="15" xfId="0" applyNumberFormat="1" applyBorder="1"/>
    <xf numFmtId="165" fontId="0" fillId="0" borderId="1" xfId="1" applyNumberFormat="1" applyFont="1" applyBorder="1"/>
    <xf numFmtId="165" fontId="0" fillId="0" borderId="15" xfId="1" applyNumberFormat="1" applyFont="1" applyBorder="1"/>
    <xf numFmtId="165" fontId="0" fillId="0" borderId="2" xfId="0" applyNumberFormat="1" applyBorder="1"/>
    <xf numFmtId="165" fontId="0" fillId="0" borderId="3" xfId="0" applyNumberFormat="1" applyBorder="1"/>
    <xf numFmtId="9" fontId="0" fillId="0" borderId="2" xfId="2" applyFont="1" applyBorder="1"/>
    <xf numFmtId="9" fontId="0" fillId="0" borderId="3" xfId="2" applyFont="1" applyBorder="1"/>
    <xf numFmtId="165" fontId="0" fillId="0" borderId="8" xfId="1" applyNumberFormat="1" applyFont="1" applyBorder="1"/>
    <xf numFmtId="9" fontId="0" fillId="0" borderId="6" xfId="2" applyFont="1" applyBorder="1"/>
    <xf numFmtId="9" fontId="0" fillId="0" borderId="7" xfId="2" applyFont="1" applyBorder="1"/>
    <xf numFmtId="165" fontId="0" fillId="0" borderId="8" xfId="0" applyNumberFormat="1" applyBorder="1"/>
    <xf numFmtId="0" fontId="5" fillId="0" borderId="0" xfId="0" applyFont="1"/>
    <xf numFmtId="0" fontId="8" fillId="0" borderId="0" xfId="0" applyFont="1"/>
    <xf numFmtId="0" fontId="9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6" fontId="0" fillId="0" borderId="0" xfId="0" applyNumberFormat="1"/>
    <xf numFmtId="0" fontId="10" fillId="0" borderId="0" xfId="0" applyFont="1"/>
    <xf numFmtId="0" fontId="2" fillId="0" borderId="6" xfId="0" applyFont="1" applyBorder="1" applyAlignment="1">
      <alignment horizontal="center" wrapText="1"/>
    </xf>
    <xf numFmtId="3" fontId="0" fillId="0" borderId="0" xfId="0" applyNumberFormat="1"/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5" fontId="0" fillId="0" borderId="16" xfId="1" applyNumberFormat="1" applyFont="1" applyBorder="1"/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1" fillId="0" borderId="0" xfId="0" applyFont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5" fontId="0" fillId="0" borderId="20" xfId="1" applyNumberFormat="1" applyFont="1" applyBorder="1"/>
    <xf numFmtId="165" fontId="0" fillId="0" borderId="19" xfId="1" applyNumberFormat="1" applyFont="1" applyBorder="1"/>
    <xf numFmtId="165" fontId="0" fillId="0" borderId="17" xfId="1" applyNumberFormat="1" applyFont="1" applyBorder="1"/>
    <xf numFmtId="166" fontId="0" fillId="0" borderId="4" xfId="0" applyNumberFormat="1" applyBorder="1"/>
    <xf numFmtId="166" fontId="0" fillId="0" borderId="19" xfId="0" applyNumberFormat="1" applyBorder="1"/>
    <xf numFmtId="165" fontId="0" fillId="0" borderId="5" xfId="0" applyNumberFormat="1" applyBorder="1"/>
    <xf numFmtId="166" fontId="0" fillId="0" borderId="6" xfId="0" applyNumberFormat="1" applyBorder="1"/>
    <xf numFmtId="166" fontId="0" fillId="0" borderId="17" xfId="0" applyNumberFormat="1" applyBorder="1"/>
    <xf numFmtId="165" fontId="0" fillId="0" borderId="7" xfId="0" applyNumberFormat="1" applyBorder="1"/>
    <xf numFmtId="165" fontId="0" fillId="0" borderId="13" xfId="1" applyNumberFormat="1" applyFont="1" applyBorder="1"/>
    <xf numFmtId="0" fontId="2" fillId="0" borderId="21" xfId="0" applyFont="1" applyBorder="1" applyAlignment="1">
      <alignment horizontal="center"/>
    </xf>
    <xf numFmtId="0" fontId="12" fillId="0" borderId="0" xfId="7" quotePrefix="1" applyAlignment="1">
      <alignment wrapText="1"/>
    </xf>
    <xf numFmtId="0" fontId="12" fillId="0" borderId="0" xfId="7" applyAlignment="1">
      <alignment wrapText="1"/>
    </xf>
    <xf numFmtId="0" fontId="12" fillId="0" borderId="0" xfId="7" applyFill="1" applyBorder="1" applyAlignment="1">
      <alignment wrapText="1"/>
    </xf>
    <xf numFmtId="0" fontId="14" fillId="0" borderId="0" xfId="0" applyFont="1"/>
    <xf numFmtId="0" fontId="12" fillId="0" borderId="0" xfId="7" applyFill="1"/>
    <xf numFmtId="0" fontId="2" fillId="0" borderId="4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/>
    </xf>
  </cellXfs>
  <cellStyles count="8">
    <cellStyle name="Comma" xfId="1" builtinId="3"/>
    <cellStyle name="Comma 2" xfId="4" xr:uid="{C9FE9D70-EF90-470C-BD17-E5F93C427AE4}"/>
    <cellStyle name="Comma 3" xfId="6" xr:uid="{52493D88-FA91-4C65-B8BA-0066B3CBF9BB}"/>
    <cellStyle name="Hyperlink" xfId="7" builtinId="8"/>
    <cellStyle name="Normal" xfId="0" builtinId="0"/>
    <cellStyle name="Normal 2" xfId="3" xr:uid="{C418A169-8A31-462D-9CF9-4309BC13B053}"/>
    <cellStyle name="Per cent" xfId="2" builtinId="5"/>
    <cellStyle name="Percent 2" xfId="5" xr:uid="{20D032F8-8298-4555-BFF5-1C8E8E496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188284</xdr:colOff>
      <xdr:row>332</xdr:row>
      <xdr:rowOff>132908</xdr:rowOff>
    </xdr:from>
    <xdr:to>
      <xdr:col>10</xdr:col>
      <xdr:colOff>96505</xdr:colOff>
      <xdr:row>363</xdr:row>
      <xdr:rowOff>130243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EFD7793-3076-EBB4-8626-EB417DD6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84" y="63861803"/>
          <a:ext cx="11518605" cy="5490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6</xdr:col>
      <xdr:colOff>314842</xdr:colOff>
      <xdr:row>233</xdr:row>
      <xdr:rowOff>171756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E2E2D79-94C8-A212-F2F1-124EFE8D5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464012"/>
          <a:ext cx="8040872" cy="7614547"/>
        </a:xfrm>
        <a:prstGeom prst="rect">
          <a:avLst/>
        </a:prstGeom>
      </xdr:spPr>
    </xdr:pic>
    <xdr:clientData/>
  </xdr:twoCellAnchor>
  <xdr:twoCellAnchor editAs="oneCell">
    <xdr:from>
      <xdr:col>0</xdr:col>
      <xdr:colOff>161408</xdr:colOff>
      <xdr:row>2</xdr:row>
      <xdr:rowOff>104406</xdr:rowOff>
    </xdr:from>
    <xdr:to>
      <xdr:col>5</xdr:col>
      <xdr:colOff>89611</xdr:colOff>
      <xdr:row>13</xdr:row>
      <xdr:rowOff>161982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BC545C1-A488-A3F8-8B83-1A9E4D4AC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408" y="547429"/>
          <a:ext cx="6684308" cy="2003704"/>
        </a:xfrm>
        <a:prstGeom prst="rect">
          <a:avLst/>
        </a:prstGeom>
      </xdr:spPr>
    </xdr:pic>
    <xdr:clientData/>
  </xdr:twoCellAnchor>
  <xdr:twoCellAnchor editAs="oneCell">
    <xdr:from>
      <xdr:col>0</xdr:col>
      <xdr:colOff>218338</xdr:colOff>
      <xdr:row>29</xdr:row>
      <xdr:rowOff>77529</xdr:rowOff>
    </xdr:from>
    <xdr:to>
      <xdr:col>6</xdr:col>
      <xdr:colOff>547503</xdr:colOff>
      <xdr:row>39</xdr:row>
      <xdr:rowOff>66839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AA23A36-6ACC-332D-1D09-5EA19DFF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8338" y="5382732"/>
          <a:ext cx="8032970" cy="1758229"/>
        </a:xfrm>
        <a:prstGeom prst="rect">
          <a:avLst/>
        </a:prstGeom>
      </xdr:spPr>
    </xdr:pic>
    <xdr:clientData/>
  </xdr:twoCellAnchor>
  <xdr:twoCellAnchor editAs="oneCell">
    <xdr:from>
      <xdr:col>0</xdr:col>
      <xdr:colOff>58553</xdr:colOff>
      <xdr:row>51</xdr:row>
      <xdr:rowOff>20601</xdr:rowOff>
    </xdr:from>
    <xdr:to>
      <xdr:col>7</xdr:col>
      <xdr:colOff>231037</xdr:colOff>
      <xdr:row>62</xdr:row>
      <xdr:rowOff>126640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CCEBD68-DFFE-6221-827E-7CEE1DAD2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53" y="9268711"/>
          <a:ext cx="8860465" cy="216292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75</xdr:row>
      <xdr:rowOff>31674</xdr:rowOff>
    </xdr:from>
    <xdr:to>
      <xdr:col>7</xdr:col>
      <xdr:colOff>313292</xdr:colOff>
      <xdr:row>90</xdr:row>
      <xdr:rowOff>86589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B3417B6-24EE-ED7D-762C-2649E4A3F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13687866"/>
          <a:ext cx="8994923" cy="2716229"/>
        </a:xfrm>
        <a:prstGeom prst="rect">
          <a:avLst/>
        </a:prstGeom>
      </xdr:spPr>
    </xdr:pic>
    <xdr:clientData/>
  </xdr:twoCellAnchor>
  <xdr:twoCellAnchor editAs="oneCell">
    <xdr:from>
      <xdr:col>0</xdr:col>
      <xdr:colOff>125005</xdr:colOff>
      <xdr:row>100</xdr:row>
      <xdr:rowOff>55377</xdr:rowOff>
    </xdr:from>
    <xdr:to>
      <xdr:col>6</xdr:col>
      <xdr:colOff>556953</xdr:colOff>
      <xdr:row>146</xdr:row>
      <xdr:rowOff>56448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C940B2B-F7E6-3C5D-E95F-71134624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05" y="18186104"/>
          <a:ext cx="8148453" cy="8152699"/>
        </a:xfrm>
        <a:prstGeom prst="rect">
          <a:avLst/>
        </a:prstGeom>
      </xdr:spPr>
    </xdr:pic>
    <xdr:clientData/>
  </xdr:twoCellAnchor>
  <xdr:twoCellAnchor editAs="oneCell">
    <xdr:from>
      <xdr:col>0</xdr:col>
      <xdr:colOff>311666</xdr:colOff>
      <xdr:row>275</xdr:row>
      <xdr:rowOff>162958</xdr:rowOff>
    </xdr:from>
    <xdr:to>
      <xdr:col>9</xdr:col>
      <xdr:colOff>375019</xdr:colOff>
      <xdr:row>306</xdr:row>
      <xdr:rowOff>7731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1323551-B5E9-1671-CD41-49DF6243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1666" y="51343220"/>
          <a:ext cx="10697462" cy="5363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38100</xdr:rowOff>
    </xdr:from>
    <xdr:to>
      <xdr:col>8</xdr:col>
      <xdr:colOff>457200</xdr:colOff>
      <xdr:row>86</xdr:row>
      <xdr:rowOff>106281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DD8F54-E51E-C017-CDDE-9180794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887450"/>
          <a:ext cx="8607425" cy="2598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82550</xdr:rowOff>
    </xdr:from>
    <xdr:to>
      <xdr:col>4</xdr:col>
      <xdr:colOff>57150</xdr:colOff>
      <xdr:row>140</xdr:row>
      <xdr:rowOff>8412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E70D66-2355-423F-7FA8-FD21E166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4400"/>
          <a:ext cx="4908550" cy="77077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126999</xdr:rowOff>
    </xdr:from>
    <xdr:to>
      <xdr:col>3</xdr:col>
      <xdr:colOff>606425</xdr:colOff>
      <xdr:row>223</xdr:row>
      <xdr:rowOff>67955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3C6C56C-A36B-1363-BC40-201FB3314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807774"/>
          <a:ext cx="4648200" cy="7179956"/>
        </a:xfrm>
        <a:prstGeom prst="rect">
          <a:avLst/>
        </a:prstGeom>
      </xdr:spPr>
    </xdr:pic>
    <xdr:clientData/>
  </xdr:twoCellAnchor>
  <xdr:twoCellAnchor editAs="oneCell">
    <xdr:from>
      <xdr:col>0</xdr:col>
      <xdr:colOff>263525</xdr:colOff>
      <xdr:row>3</xdr:row>
      <xdr:rowOff>63500</xdr:rowOff>
    </xdr:from>
    <xdr:to>
      <xdr:col>7</xdr:col>
      <xdr:colOff>688068</xdr:colOff>
      <xdr:row>17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13B633-7624-E617-B19A-AAE48C2A7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3525" y="977900"/>
          <a:ext cx="7749268" cy="26606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31</xdr:row>
      <xdr:rowOff>111125</xdr:rowOff>
    </xdr:from>
    <xdr:to>
      <xdr:col>8</xdr:col>
      <xdr:colOff>436138</xdr:colOff>
      <xdr:row>40</xdr:row>
      <xdr:rowOff>101826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8F3CA7D-B984-AE47-2D39-1241939D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000" y="6359525"/>
          <a:ext cx="8335538" cy="1619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104775</xdr:rowOff>
    </xdr:from>
    <xdr:to>
      <xdr:col>7</xdr:col>
      <xdr:colOff>782181</xdr:colOff>
      <xdr:row>60</xdr:row>
      <xdr:rowOff>168537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8BF88E0-8A1B-985A-C511-B9963DF1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010775"/>
          <a:ext cx="8110081" cy="18735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267</xdr:row>
      <xdr:rowOff>15875</xdr:rowOff>
    </xdr:from>
    <xdr:to>
      <xdr:col>8</xdr:col>
      <xdr:colOff>344074</xdr:colOff>
      <xdr:row>292</xdr:row>
      <xdr:rowOff>19681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34887C1-C592-C6AA-65C1-079EFEC9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" y="52384325"/>
          <a:ext cx="8411749" cy="4528181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314</xdr:row>
      <xdr:rowOff>114300</xdr:rowOff>
    </xdr:from>
    <xdr:to>
      <xdr:col>8</xdr:col>
      <xdr:colOff>311150</xdr:colOff>
      <xdr:row>338</xdr:row>
      <xdr:rowOff>117155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F73734E-2378-0C40-89EB-567795E8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600" y="61807725"/>
          <a:ext cx="8366125" cy="4346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7</xdr:col>
      <xdr:colOff>47624</xdr:colOff>
      <xdr:row>84</xdr:row>
      <xdr:rowOff>17620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4D3526-B90C-EE84-6DF5-545D7BB72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925550"/>
          <a:ext cx="7477124" cy="2189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3</xdr:col>
      <xdr:colOff>663575</xdr:colOff>
      <xdr:row>138</xdr:row>
      <xdr:rowOff>6650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ACE232-35CF-5439-A2E8-46B949F2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307050"/>
          <a:ext cx="4610100" cy="779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180974</xdr:rowOff>
    </xdr:from>
    <xdr:to>
      <xdr:col>4</xdr:col>
      <xdr:colOff>666750</xdr:colOff>
      <xdr:row>233</xdr:row>
      <xdr:rowOff>123446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D084E4-5623-C5A5-DB9E-10CCC904B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280599"/>
          <a:ext cx="5553075" cy="9349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511175</xdr:colOff>
      <xdr:row>18</xdr:row>
      <xdr:rowOff>171226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90FAA02-158F-AD2C-0BCF-706390D2B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"/>
          <a:ext cx="7943850" cy="270487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34</xdr:row>
      <xdr:rowOff>28575</xdr:rowOff>
    </xdr:from>
    <xdr:to>
      <xdr:col>7</xdr:col>
      <xdr:colOff>235978</xdr:colOff>
      <xdr:row>42</xdr:row>
      <xdr:rowOff>124040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104D1C8-EC4C-CABC-2EC5-88EC3E9A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1625" y="6657975"/>
          <a:ext cx="7363853" cy="154326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53</xdr:row>
      <xdr:rowOff>114300</xdr:rowOff>
    </xdr:from>
    <xdr:to>
      <xdr:col>8</xdr:col>
      <xdr:colOff>10676</xdr:colOff>
      <xdr:row>62</xdr:row>
      <xdr:rowOff>28790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E3A98AE-1831-0552-9A98-1783596CF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10401300"/>
          <a:ext cx="8249801" cy="154326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275</xdr:row>
      <xdr:rowOff>0</xdr:rowOff>
    </xdr:from>
    <xdr:to>
      <xdr:col>8</xdr:col>
      <xdr:colOff>115446</xdr:colOff>
      <xdr:row>296</xdr:row>
      <xdr:rowOff>124373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5D15340-604D-7A4F-9E26-E5DA6BB06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53035200"/>
          <a:ext cx="8211696" cy="392484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320</xdr:row>
      <xdr:rowOff>28575</xdr:rowOff>
    </xdr:from>
    <xdr:to>
      <xdr:col>9</xdr:col>
      <xdr:colOff>649028</xdr:colOff>
      <xdr:row>348</xdr:row>
      <xdr:rowOff>102318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0A9D97B-B827-28AC-5554-04593C69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61845825"/>
          <a:ext cx="9513628" cy="5141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8</xdr:col>
      <xdr:colOff>247650</xdr:colOff>
      <xdr:row>88</xdr:row>
      <xdr:rowOff>106067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D9A95F-683B-A79D-AC19-5A982BC6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58925"/>
          <a:ext cx="8153400" cy="2461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6350</xdr:rowOff>
    </xdr:from>
    <xdr:to>
      <xdr:col>4</xdr:col>
      <xdr:colOff>114299</xdr:colOff>
      <xdr:row>137</xdr:row>
      <xdr:rowOff>2224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1E2114-6179-106D-B28B-D295FBBDC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85"/>
        <a:stretch/>
      </xdr:blipFill>
      <xdr:spPr>
        <a:xfrm>
          <a:off x="0" y="18265775"/>
          <a:ext cx="4413249" cy="7234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4</xdr:col>
      <xdr:colOff>124442</xdr:colOff>
      <xdr:row>215</xdr:row>
      <xdr:rowOff>39082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B06E-7575-2458-9376-03A75571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280600"/>
          <a:ext cx="4420217" cy="703995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0</xdr:rowOff>
    </xdr:from>
    <xdr:to>
      <xdr:col>7</xdr:col>
      <xdr:colOff>543981</xdr:colOff>
      <xdr:row>18</xdr:row>
      <xdr:rowOff>124171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7C3A572-E49E-46C7-1D8B-F520F316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1447800"/>
          <a:ext cx="7563906" cy="2473671"/>
        </a:xfrm>
        <a:prstGeom prst="rect">
          <a:avLst/>
        </a:prstGeom>
      </xdr:spPr>
    </xdr:pic>
    <xdr:clientData/>
  </xdr:twoCellAnchor>
  <xdr:twoCellAnchor editAs="oneCell">
    <xdr:from>
      <xdr:col>0</xdr:col>
      <xdr:colOff>425450</xdr:colOff>
      <xdr:row>34</xdr:row>
      <xdr:rowOff>152400</xdr:rowOff>
    </xdr:from>
    <xdr:to>
      <xdr:col>8</xdr:col>
      <xdr:colOff>83606</xdr:colOff>
      <xdr:row>44</xdr:row>
      <xdr:rowOff>168530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A24F894-81C7-FBFD-6B7B-700A51AB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5450" y="6915150"/>
          <a:ext cx="7563906" cy="1825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57150</xdr:rowOff>
    </xdr:from>
    <xdr:to>
      <xdr:col>7</xdr:col>
      <xdr:colOff>807552</xdr:colOff>
      <xdr:row>64</xdr:row>
      <xdr:rowOff>73230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A5332E6-172B-4647-970B-C868F5143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39450"/>
          <a:ext cx="7894152" cy="14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225425</xdr:colOff>
      <xdr:row>260</xdr:row>
      <xdr:rowOff>9525</xdr:rowOff>
    </xdr:from>
    <xdr:to>
      <xdr:col>6</xdr:col>
      <xdr:colOff>769297</xdr:colOff>
      <xdr:row>278</xdr:row>
      <xdr:rowOff>19506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F306560-19F8-6397-B866-2EF55D28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5425" y="49911000"/>
          <a:ext cx="6782747" cy="3267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158750</xdr:rowOff>
    </xdr:from>
    <xdr:to>
      <xdr:col>7</xdr:col>
      <xdr:colOff>582095</xdr:colOff>
      <xdr:row>321</xdr:row>
      <xdr:rowOff>16360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8762E6D-2926-E09C-0406-4DB40FE4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8118375"/>
          <a:ext cx="7668695" cy="3477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23B6-EE83-4893-B193-0AD0A9FF6ADE}">
  <sheetPr>
    <tabColor theme="9" tint="0.79998168889431442"/>
  </sheetPr>
  <dimension ref="B2:F11"/>
  <sheetViews>
    <sheetView showGridLines="0" tabSelected="1" zoomScale="162" workbookViewId="0">
      <selection activeCell="E16" sqref="E16"/>
    </sheetView>
  </sheetViews>
  <sheetFormatPr baseColWidth="10" defaultColWidth="8.83203125" defaultRowHeight="15" x14ac:dyDescent="0.2"/>
  <cols>
    <col min="2" max="2" width="21.83203125" customWidth="1"/>
    <col min="3" max="3" width="22.83203125" customWidth="1"/>
    <col min="4" max="4" width="18.6640625" customWidth="1"/>
    <col min="5" max="5" width="16.6640625" customWidth="1"/>
    <col min="6" max="6" width="19.33203125" customWidth="1"/>
  </cols>
  <sheetData>
    <row r="2" spans="2:6" x14ac:dyDescent="0.2">
      <c r="B2" s="76" t="s">
        <v>116</v>
      </c>
    </row>
    <row r="3" spans="2:6" ht="16" thickBot="1" x14ac:dyDescent="0.25"/>
    <row r="4" spans="2:6" x14ac:dyDescent="0.2">
      <c r="C4" s="79" t="s">
        <v>80</v>
      </c>
      <c r="D4" s="80"/>
      <c r="E4" s="80"/>
      <c r="F4" s="81"/>
    </row>
    <row r="5" spans="2:6" ht="16" x14ac:dyDescent="0.2">
      <c r="B5" s="26" t="s">
        <v>85</v>
      </c>
      <c r="C5" s="72" t="s">
        <v>81</v>
      </c>
      <c r="D5" s="72" t="s">
        <v>82</v>
      </c>
      <c r="E5" s="72" t="s">
        <v>83</v>
      </c>
      <c r="F5" s="72" t="s">
        <v>84</v>
      </c>
    </row>
    <row r="6" spans="2:6" ht="32" x14ac:dyDescent="0.2">
      <c r="B6" s="25" t="s">
        <v>86</v>
      </c>
      <c r="C6" s="73" t="s">
        <v>92</v>
      </c>
      <c r="D6" s="74" t="s">
        <v>93</v>
      </c>
      <c r="E6" s="74" t="s">
        <v>94</v>
      </c>
      <c r="F6" s="74" t="s">
        <v>95</v>
      </c>
    </row>
    <row r="7" spans="2:6" ht="16" x14ac:dyDescent="0.2">
      <c r="B7" s="25" t="s">
        <v>87</v>
      </c>
      <c r="C7" s="74" t="s">
        <v>108</v>
      </c>
      <c r="D7" s="74" t="s">
        <v>110</v>
      </c>
      <c r="E7" s="74" t="s">
        <v>111</v>
      </c>
      <c r="F7" s="77" t="s">
        <v>112</v>
      </c>
    </row>
    <row r="8" spans="2:6" ht="16" x14ac:dyDescent="0.2">
      <c r="B8" s="25" t="s">
        <v>88</v>
      </c>
      <c r="C8" s="74" t="s">
        <v>109</v>
      </c>
      <c r="D8" s="74" t="s">
        <v>113</v>
      </c>
      <c r="E8" s="74" t="s">
        <v>114</v>
      </c>
      <c r="F8" s="74" t="s">
        <v>115</v>
      </c>
    </row>
    <row r="9" spans="2:6" ht="16" x14ac:dyDescent="0.2">
      <c r="B9" s="25" t="s">
        <v>89</v>
      </c>
      <c r="C9" s="75" t="s">
        <v>96</v>
      </c>
      <c r="D9" s="75" t="s">
        <v>97</v>
      </c>
      <c r="E9" s="75" t="s">
        <v>98</v>
      </c>
      <c r="F9" s="75" t="s">
        <v>99</v>
      </c>
    </row>
    <row r="10" spans="2:6" ht="32" x14ac:dyDescent="0.2">
      <c r="B10" s="25" t="s">
        <v>91</v>
      </c>
      <c r="C10" s="74" t="s">
        <v>100</v>
      </c>
      <c r="D10" s="74" t="s">
        <v>101</v>
      </c>
      <c r="E10" s="74" t="s">
        <v>102</v>
      </c>
      <c r="F10" s="74" t="s">
        <v>103</v>
      </c>
    </row>
    <row r="11" spans="2:6" ht="32" x14ac:dyDescent="0.2">
      <c r="B11" s="25" t="s">
        <v>90</v>
      </c>
      <c r="C11" s="74" t="s">
        <v>104</v>
      </c>
      <c r="D11" s="74" t="s">
        <v>105</v>
      </c>
      <c r="E11" s="74" t="s">
        <v>106</v>
      </c>
      <c r="F11" s="74" t="s">
        <v>107</v>
      </c>
    </row>
  </sheetData>
  <mergeCells count="1">
    <mergeCell ref="C4:F4"/>
  </mergeCells>
  <phoneticPr fontId="13" type="noConversion"/>
  <hyperlinks>
    <hyperlink ref="C6" location="'Q1 2024 Data'!A2" display="Geo Extract - Q1" xr:uid="{AA5B670A-C120-47CB-928B-CCA855885FB8}"/>
    <hyperlink ref="D6" location="'Q2 2024  Data'!A2" display="Geo Extract - Q2" xr:uid="{3D0F77EF-609F-4049-B816-612839869A0B}"/>
    <hyperlink ref="E6" location="'Q3 2024 Data'!A2" display="Geo Extract - Q3" xr:uid="{3898E384-9D8F-4DE2-B19C-EA01BC729E96}"/>
    <hyperlink ref="F6" location="'Q4 2024 Data'!A2" display="Geo Extract - Q4" xr:uid="{407CAD28-59CD-4050-AAFE-4C4C0B6AEB06}"/>
    <hyperlink ref="C7" location="'Q1 2024 Data'!A29" display="Sports - Extract Q1" xr:uid="{06EEAF0A-1C8C-41C0-8F83-34BB7A95347C}"/>
    <hyperlink ref="C8" location="'Q1 2024 Data'!A51" display="Casino - Extract Q1" xr:uid="{36DB756F-EF8E-45F4-89A1-82DDBF0D5FDE}"/>
    <hyperlink ref="C9" location="'Q1 2024 Data'!A75" display="SOCI - Extract - Q1" xr:uid="{0609CDC0-1D7A-4C56-83B4-A049D1926594}"/>
    <hyperlink ref="C10" location="'Q1 2024 Data'!A100" display="Segment (CGU) - Q1" xr:uid="{606EC5F3-BCBB-4417-8A3A-E40F62D6403E}"/>
    <hyperlink ref="C11" location="'Q1 2024 Data'!A276" display="Segment (Geo) Full - Q1" xr:uid="{08B105EA-ADA5-4BC3-81FE-7EC86D20E0C1}"/>
    <hyperlink ref="D7" location="'Q2 2024  Data'!A31" display="Sports - Extract - Q2" xr:uid="{E571D3F6-2173-41DA-B347-AB1350CE3AE4}"/>
    <hyperlink ref="D8" location="'Q2 2024  Data'!A50" display="Casino - Extract - Q2" xr:uid="{0A3715C1-FB9E-4D3D-9181-330E8615D3C7}"/>
    <hyperlink ref="D9" location="'Q2 2024  Data'!A72" display="SOCI - Extract - Q2" xr:uid="{E868B531-9AE6-4F78-B091-554753F1DD50}"/>
    <hyperlink ref="D10" location="'Q2 2024  Data'!A97" display="Segment (CGU) - Q2" xr:uid="{9099381B-7C7B-411E-B4F7-9F76E3990E48}"/>
    <hyperlink ref="D11" location="'Q2 2024  Data'!A266" display="Segment (Geo) Full - Q2" xr:uid="{C78FB2CD-D9E1-4C8D-9A48-B14F28244404}"/>
    <hyperlink ref="E7" location="'Q3 2024 Data'!A34" display="Sports - Extract - Q3" xr:uid="{24E274AC-36A3-407E-8D2B-D7AF120DB05D}"/>
    <hyperlink ref="E8" location="'Q3 2024 Data'!A52" display="Casino - Extract - Q3" xr:uid="{36FC55D2-8349-4638-BA5E-7CCB099845C2}"/>
    <hyperlink ref="E9" location="'Q3 2024 Data'!A72" display="SOCI - Extract - Q3" xr:uid="{5B0BBE2A-D393-4462-B619-0017B37EE0C7}"/>
    <hyperlink ref="E10" location="'Q3 2024 Data'!A94" display="Segment (CGU) - Q3" xr:uid="{8A94058A-9F98-4857-BB2B-42EF245B8D8C}"/>
    <hyperlink ref="E11" location="'Q3 2024 Data'!A274" display="Segment (Geo) Full - Q3" xr:uid="{AEC51557-1EF7-42B5-89F2-B238F132790D}"/>
    <hyperlink ref="F7" location="'Q4 2024 Data'!A34" display="Sports - Extract - Q4" xr:uid="{6014A717-B434-46E7-B7BF-58EA3821E52E}"/>
    <hyperlink ref="F8" location="'Q4 2024 Data'!A56" display="Casino - Extract - Q4" xr:uid="{0C48ED99-C814-4A87-8DFD-3C505012FAA3}"/>
    <hyperlink ref="F9" location="'Q4 2024 Data'!A74" display="SOCI - Extract - Q4" xr:uid="{5DFC947F-5300-4A43-8E2A-0B9072F33A0E}"/>
    <hyperlink ref="F10" location="'Q4 2024 Data'!A96" display="Segment (CGU) - Q4" xr:uid="{6489ED44-0396-4225-A703-A97FDC21ACCE}"/>
    <hyperlink ref="F11" location="'Q4 2024 Data'!A259" display="Segment (Geo) Full - Q4" xr:uid="{C22D842A-CA5A-4D82-BC3A-473B4CA603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autoPageBreaks="0"/>
  </sheetPr>
  <dimension ref="A1:R383"/>
  <sheetViews>
    <sheetView showGridLines="0" zoomScale="86" zoomScaleNormal="86" workbookViewId="0">
      <pane ySplit="1" topLeftCell="A353" activePane="bottomLeft" state="frozen"/>
      <selection pane="bottomLeft" activeCell="B21" sqref="B21"/>
    </sheetView>
  </sheetViews>
  <sheetFormatPr baseColWidth="10" defaultColWidth="8.83203125" defaultRowHeight="15" x14ac:dyDescent="0.2"/>
  <cols>
    <col min="1" max="1" width="40.83203125" customWidth="1"/>
    <col min="2" max="3" width="14.33203125" customWidth="1"/>
    <col min="4" max="5" width="13.6640625" customWidth="1"/>
    <col min="6" max="6" width="13.83203125" bestFit="1" customWidth="1"/>
    <col min="7" max="7" width="13.83203125" customWidth="1"/>
    <col min="8" max="8" width="14.33203125" customWidth="1"/>
    <col min="9" max="9" width="13.6640625" customWidth="1"/>
    <col min="10" max="10" width="13.83203125" customWidth="1"/>
    <col min="11" max="11" width="13.5" bestFit="1" customWidth="1"/>
    <col min="13" max="13" width="13.1640625" customWidth="1"/>
    <col min="14" max="14" width="12.83203125" customWidth="1"/>
    <col min="15" max="15" width="13.6640625" customWidth="1"/>
    <col min="16" max="16" width="14.5" customWidth="1"/>
    <col min="17" max="17" width="12.1640625" bestFit="1" customWidth="1"/>
    <col min="18" max="18" width="14.83203125" customWidth="1"/>
  </cols>
  <sheetData>
    <row r="1" spans="1:1" ht="19" x14ac:dyDescent="0.25">
      <c r="A1" s="54" t="s">
        <v>74</v>
      </c>
    </row>
    <row r="2" spans="1:1" ht="16" x14ac:dyDescent="0.2">
      <c r="A2" s="13" t="s">
        <v>24</v>
      </c>
    </row>
    <row r="16" spans="1:1" ht="16" thickBot="1" x14ac:dyDescent="0.25"/>
    <row r="17" spans="1:18" ht="16.5" customHeight="1" thickBot="1" x14ac:dyDescent="0.25">
      <c r="C17" s="82" t="s">
        <v>31</v>
      </c>
      <c r="D17" s="83"/>
      <c r="E17" s="83"/>
      <c r="F17" s="83"/>
      <c r="G17" s="83"/>
      <c r="H17" s="84"/>
      <c r="I17" s="2"/>
      <c r="J17" s="2"/>
      <c r="M17" s="82" t="s">
        <v>32</v>
      </c>
      <c r="N17" s="83"/>
      <c r="O17" s="83"/>
      <c r="P17" s="83"/>
      <c r="Q17" s="85"/>
      <c r="R17" s="86"/>
    </row>
    <row r="18" spans="1:18" x14ac:dyDescent="0.2">
      <c r="C18" s="20" t="s">
        <v>1</v>
      </c>
      <c r="D18" s="21" t="s">
        <v>2</v>
      </c>
      <c r="E18" s="20" t="s">
        <v>1</v>
      </c>
      <c r="F18" s="21" t="s">
        <v>2</v>
      </c>
      <c r="G18" s="14" t="s">
        <v>23</v>
      </c>
      <c r="H18" s="15" t="s">
        <v>23</v>
      </c>
      <c r="I18" s="23"/>
      <c r="J18" s="23"/>
      <c r="M18" s="20" t="s">
        <v>1</v>
      </c>
      <c r="N18" s="21" t="s">
        <v>2</v>
      </c>
      <c r="O18" s="20" t="s">
        <v>1</v>
      </c>
      <c r="P18" s="23" t="s">
        <v>2</v>
      </c>
      <c r="Q18" s="14" t="s">
        <v>23</v>
      </c>
      <c r="R18" s="15" t="s">
        <v>23</v>
      </c>
    </row>
    <row r="19" spans="1:18" ht="16" thickBot="1" x14ac:dyDescent="0.25">
      <c r="C19" s="16" t="s">
        <v>3</v>
      </c>
      <c r="D19" s="17" t="s">
        <v>3</v>
      </c>
      <c r="E19" s="16" t="s">
        <v>28</v>
      </c>
      <c r="F19" s="17" t="s">
        <v>28</v>
      </c>
      <c r="G19" s="16" t="s">
        <v>3</v>
      </c>
      <c r="H19" s="17" t="s">
        <v>28</v>
      </c>
      <c r="I19" s="23"/>
      <c r="J19" s="23"/>
      <c r="M19" s="16" t="s">
        <v>3</v>
      </c>
      <c r="N19" s="17" t="s">
        <v>3</v>
      </c>
      <c r="O19" s="16" t="s">
        <v>28</v>
      </c>
      <c r="P19" s="58" t="s">
        <v>28</v>
      </c>
      <c r="Q19" s="16" t="s">
        <v>3</v>
      </c>
      <c r="R19" s="17" t="s">
        <v>28</v>
      </c>
    </row>
    <row r="20" spans="1:18" x14ac:dyDescent="0.2">
      <c r="A20" t="s">
        <v>25</v>
      </c>
      <c r="C20" s="4">
        <v>14324</v>
      </c>
      <c r="D20" s="4">
        <v>14324</v>
      </c>
      <c r="E20" s="4">
        <v>43916</v>
      </c>
      <c r="F20" s="4">
        <v>43916</v>
      </c>
      <c r="G20" s="12">
        <f>C20-D20</f>
        <v>0</v>
      </c>
      <c r="H20" s="12">
        <f>E20-F20</f>
        <v>0</v>
      </c>
      <c r="M20" s="4">
        <v>1677</v>
      </c>
      <c r="N20" s="4">
        <v>1677</v>
      </c>
      <c r="O20" s="4">
        <v>5727</v>
      </c>
      <c r="P20" s="4">
        <v>5727</v>
      </c>
      <c r="Q20" s="12">
        <f>M20-N20</f>
        <v>0</v>
      </c>
      <c r="R20" s="12">
        <f>O20-P20</f>
        <v>0</v>
      </c>
    </row>
    <row r="21" spans="1:18" x14ac:dyDescent="0.2">
      <c r="A21" t="s">
        <v>26</v>
      </c>
      <c r="C21" s="4">
        <v>8789</v>
      </c>
      <c r="D21" s="4">
        <v>8789</v>
      </c>
      <c r="E21" s="4">
        <v>32425</v>
      </c>
      <c r="F21" s="4">
        <v>32425</v>
      </c>
      <c r="G21" s="12">
        <f t="shared" ref="G21:G25" si="0">C21-D21</f>
        <v>0</v>
      </c>
      <c r="H21" s="12">
        <f t="shared" ref="H21:H25" si="1">E21-F21</f>
        <v>0</v>
      </c>
      <c r="M21" s="4">
        <v>1070</v>
      </c>
      <c r="N21" s="4">
        <v>1070</v>
      </c>
      <c r="O21" s="4">
        <v>3352</v>
      </c>
      <c r="P21" s="4">
        <v>3352</v>
      </c>
      <c r="Q21" s="12">
        <f t="shared" ref="Q21:Q25" si="2">M21-N21</f>
        <v>0</v>
      </c>
      <c r="R21" s="12">
        <f t="shared" ref="R21:R25" si="3">O21-P21</f>
        <v>0</v>
      </c>
    </row>
    <row r="22" spans="1:18" x14ac:dyDescent="0.2">
      <c r="A22" t="s">
        <v>27</v>
      </c>
      <c r="C22" s="4">
        <v>5535</v>
      </c>
      <c r="D22" s="4">
        <v>5535</v>
      </c>
      <c r="E22" s="4">
        <v>11491</v>
      </c>
      <c r="F22" s="4">
        <v>11491</v>
      </c>
      <c r="G22" s="12">
        <f t="shared" si="0"/>
        <v>0</v>
      </c>
      <c r="H22" s="12">
        <f t="shared" si="1"/>
        <v>0</v>
      </c>
      <c r="M22" s="4">
        <v>607</v>
      </c>
      <c r="N22" s="4">
        <v>607</v>
      </c>
      <c r="O22" s="4">
        <v>2375</v>
      </c>
      <c r="P22" s="4">
        <v>2375</v>
      </c>
      <c r="Q22" s="12">
        <f t="shared" si="2"/>
        <v>0</v>
      </c>
      <c r="R22" s="12">
        <f t="shared" si="3"/>
        <v>0</v>
      </c>
    </row>
    <row r="23" spans="1:18" x14ac:dyDescent="0.2">
      <c r="A23" t="s">
        <v>29</v>
      </c>
      <c r="C23" s="24">
        <v>3812</v>
      </c>
      <c r="D23" s="24">
        <v>5362</v>
      </c>
      <c r="E23" s="4">
        <v>11935</v>
      </c>
      <c r="F23" s="24">
        <v>18344</v>
      </c>
      <c r="G23" s="12">
        <f t="shared" si="0"/>
        <v>-1550</v>
      </c>
      <c r="H23" s="12">
        <f t="shared" si="1"/>
        <v>-6409</v>
      </c>
      <c r="M23" s="24">
        <v>780</v>
      </c>
      <c r="N23" s="24">
        <v>1078</v>
      </c>
      <c r="O23" s="4">
        <v>2742</v>
      </c>
      <c r="P23" s="24">
        <v>3240</v>
      </c>
      <c r="Q23" s="12">
        <f t="shared" si="2"/>
        <v>-298</v>
      </c>
      <c r="R23" s="12">
        <f>O23-P23</f>
        <v>-498</v>
      </c>
    </row>
    <row r="24" spans="1:18" x14ac:dyDescent="0.2">
      <c r="A24" t="s">
        <v>48</v>
      </c>
      <c r="C24" s="1">
        <f>C23/C20</f>
        <v>0.26612678022898634</v>
      </c>
      <c r="D24" s="1">
        <f>D23/D20</f>
        <v>0.37433677743647026</v>
      </c>
      <c r="E24" s="1">
        <f t="shared" ref="E24:F24" si="4">E23/E20</f>
        <v>0.2717688314054103</v>
      </c>
      <c r="F24" s="1">
        <f t="shared" si="4"/>
        <v>0.41770653064942165</v>
      </c>
      <c r="G24" s="1">
        <f t="shared" si="0"/>
        <v>-0.10820999720748392</v>
      </c>
      <c r="H24" s="1">
        <f t="shared" si="1"/>
        <v>-0.14593769924401134</v>
      </c>
      <c r="M24" s="1">
        <f>M23/M20</f>
        <v>0.46511627906976744</v>
      </c>
      <c r="N24" s="1">
        <f>N23/N20</f>
        <v>0.64281454979129393</v>
      </c>
      <c r="O24" s="1">
        <f>O23/O20</f>
        <v>0.47878470403352541</v>
      </c>
      <c r="P24" s="1">
        <f>P23/P20</f>
        <v>0.56574122577265584</v>
      </c>
      <c r="Q24" s="1">
        <f t="shared" si="2"/>
        <v>-0.1776982707215265</v>
      </c>
      <c r="R24" s="1">
        <f t="shared" si="3"/>
        <v>-8.6956521739130432E-2</v>
      </c>
    </row>
    <row r="25" spans="1:18" x14ac:dyDescent="0.2">
      <c r="A25" t="s">
        <v>30</v>
      </c>
      <c r="C25" s="4">
        <v>41432</v>
      </c>
      <c r="D25" s="4">
        <v>41432</v>
      </c>
      <c r="E25" s="4">
        <v>122181</v>
      </c>
      <c r="F25" s="24">
        <v>122181</v>
      </c>
      <c r="G25" s="12">
        <f t="shared" si="0"/>
        <v>0</v>
      </c>
      <c r="H25" s="12">
        <f t="shared" si="1"/>
        <v>0</v>
      </c>
      <c r="M25" s="4">
        <v>2645</v>
      </c>
      <c r="N25" s="4">
        <v>2645</v>
      </c>
      <c r="O25" s="4">
        <v>6519</v>
      </c>
      <c r="P25" s="4">
        <v>6519</v>
      </c>
      <c r="Q25" s="12">
        <f t="shared" si="2"/>
        <v>0</v>
      </c>
      <c r="R25" s="12">
        <f t="shared" si="3"/>
        <v>0</v>
      </c>
    </row>
    <row r="29" spans="1:18" ht="16" x14ac:dyDescent="0.2">
      <c r="A29" s="13" t="s">
        <v>0</v>
      </c>
    </row>
    <row r="41" spans="1:9" ht="16" thickBot="1" x14ac:dyDescent="0.25"/>
    <row r="42" spans="1:9" x14ac:dyDescent="0.2">
      <c r="B42" s="14" t="s">
        <v>1</v>
      </c>
      <c r="C42" s="15" t="s">
        <v>2</v>
      </c>
      <c r="E42" s="14" t="s">
        <v>1</v>
      </c>
      <c r="F42" s="15" t="s">
        <v>2</v>
      </c>
      <c r="H42" s="14" t="s">
        <v>23</v>
      </c>
      <c r="I42" s="15" t="s">
        <v>23</v>
      </c>
    </row>
    <row r="43" spans="1:9" ht="16" thickBot="1" x14ac:dyDescent="0.25">
      <c r="B43" s="16" t="s">
        <v>3</v>
      </c>
      <c r="C43" s="17" t="s">
        <v>3</v>
      </c>
      <c r="E43" s="16" t="s">
        <v>28</v>
      </c>
      <c r="F43" s="17" t="s">
        <v>28</v>
      </c>
      <c r="H43" s="16" t="s">
        <v>3</v>
      </c>
      <c r="I43" s="17" t="s">
        <v>28</v>
      </c>
    </row>
    <row r="44" spans="1:9" x14ac:dyDescent="0.2">
      <c r="A44" t="s">
        <v>4</v>
      </c>
      <c r="B44" s="4">
        <v>6142</v>
      </c>
      <c r="C44" s="4">
        <v>6142</v>
      </c>
      <c r="E44" s="4">
        <v>13866</v>
      </c>
      <c r="F44" s="4">
        <v>13866</v>
      </c>
      <c r="H44" s="12">
        <f>B44-C44</f>
        <v>0</v>
      </c>
      <c r="I44" s="12">
        <f>E44-F44</f>
        <v>0</v>
      </c>
    </row>
    <row r="45" spans="1:9" x14ac:dyDescent="0.2">
      <c r="A45" t="s">
        <v>29</v>
      </c>
      <c r="B45" s="4">
        <v>-1163</v>
      </c>
      <c r="C45" s="4">
        <v>-1930</v>
      </c>
      <c r="E45" s="4">
        <v>-5733</v>
      </c>
      <c r="F45" s="4">
        <v>-7577</v>
      </c>
      <c r="H45" s="12">
        <f>B45-C45</f>
        <v>767</v>
      </c>
      <c r="I45" s="12">
        <f t="shared" ref="I45:I47" si="5">E45-F45</f>
        <v>1844</v>
      </c>
    </row>
    <row r="46" spans="1:9" x14ac:dyDescent="0.2">
      <c r="A46" t="s">
        <v>48</v>
      </c>
      <c r="B46" s="1">
        <f>B45/B44</f>
        <v>-0.18935200260501464</v>
      </c>
      <c r="C46" s="1">
        <f>C45/C44</f>
        <v>-0.31422989254314554</v>
      </c>
      <c r="E46" s="1">
        <f>E45/E44</f>
        <v>-0.41345737775854607</v>
      </c>
      <c r="F46" s="1">
        <f>F45/F44</f>
        <v>-0.54644454060291359</v>
      </c>
      <c r="H46" s="1">
        <f>B46-C46</f>
        <v>0.1248778899381309</v>
      </c>
      <c r="I46" s="1">
        <f t="shared" si="5"/>
        <v>0.13298716284436751</v>
      </c>
    </row>
    <row r="47" spans="1:9" x14ac:dyDescent="0.2">
      <c r="A47" t="s">
        <v>5</v>
      </c>
      <c r="B47" s="4">
        <v>24326</v>
      </c>
      <c r="C47" s="4">
        <v>24326</v>
      </c>
      <c r="E47" s="4">
        <v>51970</v>
      </c>
      <c r="F47" s="4">
        <v>51970</v>
      </c>
      <c r="H47" s="12">
        <f>B47-C47</f>
        <v>0</v>
      </c>
      <c r="I47" s="12">
        <f t="shared" si="5"/>
        <v>0</v>
      </c>
    </row>
    <row r="51" spans="1:1" ht="16" x14ac:dyDescent="0.2">
      <c r="A51" s="13" t="s">
        <v>6</v>
      </c>
    </row>
    <row r="52" spans="1:1" ht="16" x14ac:dyDescent="0.2">
      <c r="A52" s="13"/>
    </row>
    <row r="53" spans="1:1" ht="16" x14ac:dyDescent="0.2">
      <c r="A53" s="13"/>
    </row>
    <row r="54" spans="1:1" ht="16" x14ac:dyDescent="0.2">
      <c r="A54" s="13"/>
    </row>
    <row r="55" spans="1:1" ht="16" x14ac:dyDescent="0.2">
      <c r="A55" s="13"/>
    </row>
    <row r="56" spans="1:1" ht="16" x14ac:dyDescent="0.2">
      <c r="A56" s="13"/>
    </row>
    <row r="65" spans="1:9" ht="16" thickBot="1" x14ac:dyDescent="0.25"/>
    <row r="66" spans="1:9" x14ac:dyDescent="0.2">
      <c r="B66" s="14" t="s">
        <v>1</v>
      </c>
      <c r="C66" s="15" t="s">
        <v>2</v>
      </c>
      <c r="E66" s="14" t="s">
        <v>1</v>
      </c>
      <c r="F66" s="15" t="s">
        <v>2</v>
      </c>
      <c r="H66" s="14" t="s">
        <v>23</v>
      </c>
      <c r="I66" s="15" t="s">
        <v>23</v>
      </c>
    </row>
    <row r="67" spans="1:9" ht="16" thickBot="1" x14ac:dyDescent="0.25">
      <c r="B67" s="16" t="s">
        <v>3</v>
      </c>
      <c r="C67" s="17" t="s">
        <v>3</v>
      </c>
      <c r="E67" s="16" t="s">
        <v>28</v>
      </c>
      <c r="F67" s="17" t="s">
        <v>28</v>
      </c>
      <c r="H67" s="16" t="s">
        <v>3</v>
      </c>
      <c r="I67" s="17" t="s">
        <v>28</v>
      </c>
    </row>
    <row r="68" spans="1:9" x14ac:dyDescent="0.2">
      <c r="A68" t="s">
        <v>4</v>
      </c>
      <c r="B68" s="4">
        <v>9859</v>
      </c>
      <c r="C68" s="4">
        <v>9859</v>
      </c>
      <c r="E68" s="4">
        <v>35777</v>
      </c>
      <c r="F68" s="4">
        <v>35777</v>
      </c>
      <c r="H68" s="12">
        <f>B68-C68</f>
        <v>0</v>
      </c>
      <c r="I68" s="12">
        <f>E68-F68</f>
        <v>0</v>
      </c>
    </row>
    <row r="69" spans="1:9" x14ac:dyDescent="0.2">
      <c r="A69" t="s">
        <v>29</v>
      </c>
      <c r="B69" s="4">
        <v>3028</v>
      </c>
      <c r="C69" s="4">
        <v>3795</v>
      </c>
      <c r="E69" s="4">
        <v>11127</v>
      </c>
      <c r="F69" s="4">
        <v>12971</v>
      </c>
      <c r="H69" s="12">
        <f>B69-C69</f>
        <v>-767</v>
      </c>
      <c r="I69" s="12">
        <f t="shared" ref="I69:I71" si="6">E69-F69</f>
        <v>-1844</v>
      </c>
    </row>
    <row r="70" spans="1:9" x14ac:dyDescent="0.2">
      <c r="A70" t="s">
        <v>48</v>
      </c>
      <c r="B70" s="1">
        <f>B69/B68</f>
        <v>0.30713054062278122</v>
      </c>
      <c r="C70" s="1">
        <f>C69/C68</f>
        <v>0.38492747743178823</v>
      </c>
      <c r="E70" s="1">
        <f>E69/E68</f>
        <v>0.31100986667412023</v>
      </c>
      <c r="F70" s="1">
        <f>F69/F68</f>
        <v>0.36255135981216985</v>
      </c>
      <c r="H70" s="1">
        <f>B70-C70</f>
        <v>-7.7796936809007011E-2</v>
      </c>
      <c r="I70" s="1">
        <f t="shared" si="6"/>
        <v>-5.1541493138049621E-2</v>
      </c>
    </row>
    <row r="71" spans="1:9" x14ac:dyDescent="0.2">
      <c r="A71" t="s">
        <v>5</v>
      </c>
      <c r="B71" s="4">
        <v>19751</v>
      </c>
      <c r="C71" s="4">
        <v>19751</v>
      </c>
      <c r="E71" s="4">
        <v>76730</v>
      </c>
      <c r="F71" s="4">
        <v>76730</v>
      </c>
      <c r="H71" s="12">
        <f>B71-C71</f>
        <v>0</v>
      </c>
      <c r="I71" s="12">
        <f t="shared" si="6"/>
        <v>0</v>
      </c>
    </row>
    <row r="72" spans="1:9" x14ac:dyDescent="0.2">
      <c r="B72" s="4"/>
      <c r="C72" s="4"/>
      <c r="E72" s="4"/>
      <c r="F72" s="4"/>
      <c r="H72" s="12"/>
      <c r="I72" s="12"/>
    </row>
    <row r="73" spans="1:9" x14ac:dyDescent="0.2">
      <c r="B73" s="4"/>
      <c r="C73" s="4"/>
      <c r="E73" s="4"/>
      <c r="F73" s="4"/>
      <c r="H73" s="12"/>
      <c r="I73" s="12"/>
    </row>
    <row r="74" spans="1:9" x14ac:dyDescent="0.2">
      <c r="B74" s="4"/>
      <c r="C74" s="4"/>
      <c r="E74" s="4"/>
      <c r="F74" s="4"/>
      <c r="H74" s="12"/>
      <c r="I74" s="12"/>
    </row>
    <row r="75" spans="1:9" ht="16" x14ac:dyDescent="0.2">
      <c r="A75" s="13" t="s">
        <v>33</v>
      </c>
      <c r="B75" s="4"/>
      <c r="C75" s="4"/>
      <c r="E75" s="4"/>
      <c r="F75" s="4"/>
      <c r="H75" s="12"/>
      <c r="I75" s="12"/>
    </row>
    <row r="76" spans="1:9" x14ac:dyDescent="0.2">
      <c r="B76" s="4"/>
      <c r="C76" s="4"/>
      <c r="E76" s="4"/>
      <c r="F76" s="4"/>
      <c r="H76" s="12"/>
      <c r="I76" s="12"/>
    </row>
    <row r="77" spans="1:9" x14ac:dyDescent="0.2">
      <c r="B77" s="4"/>
      <c r="C77" s="4"/>
      <c r="E77" s="4"/>
      <c r="F77" s="4"/>
      <c r="H77" s="12"/>
      <c r="I77" s="12"/>
    </row>
    <row r="78" spans="1:9" x14ac:dyDescent="0.2">
      <c r="B78" s="4"/>
      <c r="C78" s="4"/>
      <c r="E78" s="4"/>
      <c r="F78" s="4"/>
      <c r="H78" s="12"/>
      <c r="I78" s="12"/>
    </row>
    <row r="79" spans="1:9" x14ac:dyDescent="0.2">
      <c r="B79" s="4"/>
      <c r="C79" s="4"/>
      <c r="E79" s="4"/>
      <c r="F79" s="4"/>
      <c r="H79" s="12"/>
      <c r="I79" s="12"/>
    </row>
    <row r="80" spans="1:9" x14ac:dyDescent="0.2">
      <c r="B80" s="4"/>
      <c r="C80" s="4"/>
      <c r="E80" s="4"/>
      <c r="F80" s="4"/>
      <c r="H80" s="12"/>
      <c r="I80" s="12"/>
    </row>
    <row r="81" spans="1:9" x14ac:dyDescent="0.2">
      <c r="B81" s="4"/>
      <c r="C81" s="4"/>
      <c r="E81" s="4"/>
      <c r="F81" s="4"/>
      <c r="H81" s="12"/>
      <c r="I81" s="12"/>
    </row>
    <row r="82" spans="1:9" x14ac:dyDescent="0.2">
      <c r="B82" s="4"/>
      <c r="C82" s="4"/>
      <c r="E82" s="4"/>
      <c r="F82" s="4"/>
      <c r="H82" s="12"/>
      <c r="I82" s="12"/>
    </row>
    <row r="83" spans="1:9" x14ac:dyDescent="0.2">
      <c r="B83" s="4"/>
      <c r="C83" s="4"/>
      <c r="E83" s="4"/>
      <c r="F83" s="4"/>
      <c r="H83" s="12"/>
      <c r="I83" s="12"/>
    </row>
    <row r="84" spans="1:9" x14ac:dyDescent="0.2">
      <c r="B84" s="4"/>
      <c r="C84" s="4"/>
      <c r="E84" s="4"/>
      <c r="F84" s="4"/>
      <c r="H84" s="12"/>
      <c r="I84" s="12"/>
    </row>
    <row r="85" spans="1:9" x14ac:dyDescent="0.2">
      <c r="B85" s="4"/>
      <c r="C85" s="4"/>
      <c r="E85" s="4"/>
      <c r="F85" s="4"/>
      <c r="H85" s="12"/>
      <c r="I85" s="12"/>
    </row>
    <row r="86" spans="1:9" x14ac:dyDescent="0.2">
      <c r="B86" s="4"/>
      <c r="C86" s="4"/>
      <c r="E86" s="4"/>
      <c r="F86" s="4"/>
      <c r="H86" s="12"/>
      <c r="I86" s="12"/>
    </row>
    <row r="87" spans="1:9" x14ac:dyDescent="0.2">
      <c r="B87" s="4"/>
      <c r="C87" s="4"/>
      <c r="E87" s="4"/>
      <c r="F87" s="4"/>
      <c r="H87" s="12"/>
      <c r="I87" s="12"/>
    </row>
    <row r="88" spans="1:9" x14ac:dyDescent="0.2">
      <c r="B88" s="4"/>
      <c r="C88" s="4"/>
      <c r="E88" s="4"/>
      <c r="F88" s="4"/>
      <c r="H88" s="12"/>
      <c r="I88" s="12"/>
    </row>
    <row r="89" spans="1:9" x14ac:dyDescent="0.2">
      <c r="B89" s="4"/>
      <c r="C89" s="4"/>
      <c r="E89" s="4"/>
      <c r="F89" s="4"/>
      <c r="H89" s="12"/>
      <c r="I89" s="12"/>
    </row>
    <row r="92" spans="1:9" ht="16" thickBot="1" x14ac:dyDescent="0.25"/>
    <row r="93" spans="1:9" x14ac:dyDescent="0.2">
      <c r="C93" s="14" t="s">
        <v>1</v>
      </c>
      <c r="D93" s="15" t="s">
        <v>2</v>
      </c>
      <c r="E93" s="14" t="s">
        <v>1</v>
      </c>
      <c r="F93" s="59" t="s">
        <v>2</v>
      </c>
      <c r="G93" s="14" t="s">
        <v>23</v>
      </c>
      <c r="H93" s="15" t="s">
        <v>23</v>
      </c>
    </row>
    <row r="94" spans="1:9" ht="16" thickBot="1" x14ac:dyDescent="0.25">
      <c r="C94" s="16" t="s">
        <v>3</v>
      </c>
      <c r="D94" s="17" t="s">
        <v>3</v>
      </c>
      <c r="E94" s="16" t="s">
        <v>28</v>
      </c>
      <c r="F94" s="58" t="s">
        <v>28</v>
      </c>
      <c r="G94" s="16" t="s">
        <v>3</v>
      </c>
      <c r="H94" s="17" t="s">
        <v>28</v>
      </c>
    </row>
    <row r="95" spans="1:9" x14ac:dyDescent="0.2">
      <c r="A95" t="s">
        <v>16</v>
      </c>
      <c r="C95" s="4">
        <v>-7250</v>
      </c>
      <c r="D95" s="4">
        <v>-6944</v>
      </c>
      <c r="E95" s="4">
        <v>-26746</v>
      </c>
      <c r="F95" s="4">
        <v>-25149</v>
      </c>
      <c r="G95" s="12">
        <f>-(C95-D95)</f>
        <v>306</v>
      </c>
      <c r="H95" s="4">
        <f>-(E95-F95)</f>
        <v>1597</v>
      </c>
    </row>
    <row r="96" spans="1:9" x14ac:dyDescent="0.2">
      <c r="A96" t="s">
        <v>20</v>
      </c>
      <c r="C96" s="4">
        <v>-3279</v>
      </c>
      <c r="D96" s="4">
        <v>-3585</v>
      </c>
      <c r="E96" s="4">
        <v>-12168</v>
      </c>
      <c r="F96" s="4">
        <v>-13765</v>
      </c>
      <c r="G96" s="12">
        <f>-(C96-D96)</f>
        <v>-306</v>
      </c>
      <c r="H96" s="4">
        <f>-(E96-F96)</f>
        <v>-1597</v>
      </c>
    </row>
    <row r="100" spans="1:1" ht="16" x14ac:dyDescent="0.2">
      <c r="A100" s="13" t="s">
        <v>7</v>
      </c>
    </row>
    <row r="150" spans="1:17" ht="16" thickBot="1" x14ac:dyDescent="0.25"/>
    <row r="151" spans="1:17" ht="16" thickBot="1" x14ac:dyDescent="0.25">
      <c r="C151" s="82" t="s">
        <v>1</v>
      </c>
      <c r="D151" s="83"/>
      <c r="E151" s="83"/>
      <c r="F151" s="84"/>
      <c r="H151" s="82" t="s">
        <v>2</v>
      </c>
      <c r="I151" s="83"/>
      <c r="J151" s="83"/>
      <c r="K151" s="84"/>
      <c r="N151" s="82" t="s">
        <v>8</v>
      </c>
      <c r="O151" s="83"/>
      <c r="P151" s="83"/>
      <c r="Q151" s="84"/>
    </row>
    <row r="152" spans="1:17" ht="16" thickBot="1" x14ac:dyDescent="0.25">
      <c r="C152" s="82" t="s">
        <v>9</v>
      </c>
      <c r="D152" s="83"/>
      <c r="E152" s="83"/>
      <c r="F152" s="84"/>
      <c r="H152" s="82" t="s">
        <v>9</v>
      </c>
      <c r="I152" s="83"/>
      <c r="J152" s="83"/>
      <c r="K152" s="84"/>
      <c r="N152" s="82" t="s">
        <v>9</v>
      </c>
      <c r="O152" s="83"/>
      <c r="P152" s="83"/>
      <c r="Q152" s="84"/>
    </row>
    <row r="153" spans="1:17" x14ac:dyDescent="0.2">
      <c r="C153" s="11" t="s">
        <v>10</v>
      </c>
      <c r="D153" s="11" t="s">
        <v>11</v>
      </c>
      <c r="E153" s="11" t="s">
        <v>12</v>
      </c>
      <c r="F153" s="11" t="s">
        <v>13</v>
      </c>
      <c r="G153" s="11"/>
      <c r="H153" s="11" t="s">
        <v>10</v>
      </c>
      <c r="I153" s="11" t="s">
        <v>11</v>
      </c>
      <c r="J153" s="11" t="s">
        <v>12</v>
      </c>
      <c r="K153" s="11" t="s">
        <v>13</v>
      </c>
      <c r="L153" s="11"/>
      <c r="M153" s="11"/>
      <c r="N153" s="11" t="s">
        <v>10</v>
      </c>
      <c r="O153" s="11" t="s">
        <v>11</v>
      </c>
      <c r="P153" s="11" t="s">
        <v>12</v>
      </c>
      <c r="Q153" s="11" t="s">
        <v>13</v>
      </c>
    </row>
    <row r="154" spans="1:17" x14ac:dyDescent="0.2">
      <c r="A154" t="s">
        <v>4</v>
      </c>
      <c r="C154" s="4">
        <v>9859</v>
      </c>
      <c r="D154" s="4">
        <v>6142</v>
      </c>
      <c r="E154" s="4">
        <v>0</v>
      </c>
      <c r="F154" s="4">
        <v>16001</v>
      </c>
      <c r="G154" s="4"/>
      <c r="H154" s="4">
        <v>9859</v>
      </c>
      <c r="I154" s="4">
        <v>6142</v>
      </c>
      <c r="J154" s="4">
        <v>0</v>
      </c>
      <c r="K154" s="4">
        <v>16001</v>
      </c>
      <c r="N154" s="4">
        <f>C154-H154</f>
        <v>0</v>
      </c>
      <c r="O154" s="4">
        <f t="shared" ref="O154:Q154" si="7">D154-I154</f>
        <v>0</v>
      </c>
      <c r="P154" s="4">
        <f t="shared" si="7"/>
        <v>0</v>
      </c>
      <c r="Q154" s="4">
        <f t="shared" si="7"/>
        <v>0</v>
      </c>
    </row>
    <row r="155" spans="1:17" x14ac:dyDescent="0.2">
      <c r="A155" s="2" t="s">
        <v>14</v>
      </c>
      <c r="C155" s="4">
        <v>9859</v>
      </c>
      <c r="D155" s="4">
        <v>6142</v>
      </c>
      <c r="E155" s="4">
        <v>0</v>
      </c>
      <c r="F155" s="4">
        <v>16001</v>
      </c>
      <c r="G155" s="4"/>
      <c r="H155" s="4">
        <v>9859</v>
      </c>
      <c r="I155" s="4">
        <v>6142</v>
      </c>
      <c r="J155" s="4">
        <v>0</v>
      </c>
      <c r="K155" s="4">
        <v>16001</v>
      </c>
      <c r="N155" s="4">
        <f>C155-H155</f>
        <v>0</v>
      </c>
      <c r="O155" s="4">
        <f t="shared" ref="O155" si="8">D155-I155</f>
        <v>0</v>
      </c>
      <c r="P155" s="4">
        <f t="shared" ref="P155" si="9">E155-J155</f>
        <v>0</v>
      </c>
      <c r="Q155" s="4">
        <f t="shared" ref="Q155" si="10">F155-K155</f>
        <v>0</v>
      </c>
    </row>
    <row r="156" spans="1:17" ht="16" thickBot="1" x14ac:dyDescent="0.25">
      <c r="C156" s="4"/>
      <c r="D156" s="4"/>
      <c r="E156" s="4"/>
      <c r="F156" s="4">
        <v>0</v>
      </c>
      <c r="G156" s="4"/>
      <c r="H156" s="4"/>
      <c r="I156" s="4"/>
      <c r="J156" s="4"/>
      <c r="K156" s="4"/>
      <c r="N156" s="4"/>
      <c r="O156" s="4"/>
      <c r="P156" s="4"/>
      <c r="Q156" s="4"/>
    </row>
    <row r="157" spans="1:17" ht="16" thickBot="1" x14ac:dyDescent="0.25">
      <c r="A157" t="s">
        <v>15</v>
      </c>
      <c r="C157" s="5">
        <v>-2100</v>
      </c>
      <c r="D157" s="6">
        <v>-2463</v>
      </c>
      <c r="E157" s="4">
        <v>0</v>
      </c>
      <c r="F157" s="4">
        <v>-4563</v>
      </c>
      <c r="G157" s="4"/>
      <c r="H157" s="5">
        <v>-1332</v>
      </c>
      <c r="I157" s="6">
        <v>-3231</v>
      </c>
      <c r="J157" s="4">
        <v>0</v>
      </c>
      <c r="K157" s="4">
        <v>-4563</v>
      </c>
      <c r="N157" s="5">
        <f>C157-H157</f>
        <v>-768</v>
      </c>
      <c r="O157" s="6">
        <f>D157-I157</f>
        <v>768</v>
      </c>
      <c r="P157" s="4">
        <f>E157-J157</f>
        <v>0</v>
      </c>
      <c r="Q157" s="4">
        <f>F157-K157</f>
        <v>0</v>
      </c>
    </row>
    <row r="158" spans="1:17" ht="16" thickBot="1" x14ac:dyDescent="0.25">
      <c r="A158" t="s">
        <v>16</v>
      </c>
      <c r="C158" s="5">
        <v>-3305</v>
      </c>
      <c r="D158" s="6">
        <v>-3408</v>
      </c>
      <c r="E158" s="4">
        <v>-537</v>
      </c>
      <c r="F158" s="35">
        <v>-7250</v>
      </c>
      <c r="G158" s="4"/>
      <c r="H158" s="5">
        <v>-3127</v>
      </c>
      <c r="I158" s="6">
        <v>-3280</v>
      </c>
      <c r="J158" s="4">
        <v>-537</v>
      </c>
      <c r="K158" s="35">
        <v>-6944</v>
      </c>
      <c r="N158" s="9">
        <f>C158-H158</f>
        <v>-178</v>
      </c>
      <c r="O158" s="10">
        <f>D158-I158</f>
        <v>-128</v>
      </c>
      <c r="P158" s="4">
        <f t="shared" ref="P158:P171" si="11">E158-J158</f>
        <v>0</v>
      </c>
      <c r="Q158" s="35">
        <f t="shared" ref="Q158:Q171" si="12">F158-K158</f>
        <v>-306</v>
      </c>
    </row>
    <row r="159" spans="1:17" x14ac:dyDescent="0.2">
      <c r="A159" t="s">
        <v>17</v>
      </c>
      <c r="C159" s="4">
        <v>-823</v>
      </c>
      <c r="D159" s="4">
        <v>-513</v>
      </c>
      <c r="E159" s="4">
        <v>0</v>
      </c>
      <c r="F159" s="4">
        <v>-1336</v>
      </c>
      <c r="G159" s="4"/>
      <c r="H159" s="4">
        <v>-823</v>
      </c>
      <c r="I159" s="4">
        <v>-513</v>
      </c>
      <c r="J159" s="4">
        <v>0</v>
      </c>
      <c r="K159" s="4">
        <v>-1336</v>
      </c>
      <c r="N159" s="4">
        <f>C159-H159</f>
        <v>0</v>
      </c>
      <c r="O159" s="4">
        <f t="shared" ref="O159" si="13">D159-I159</f>
        <v>0</v>
      </c>
      <c r="P159" s="4">
        <f t="shared" si="11"/>
        <v>0</v>
      </c>
      <c r="Q159" s="4">
        <f t="shared" si="12"/>
        <v>0</v>
      </c>
    </row>
    <row r="160" spans="1:17" x14ac:dyDescent="0.2">
      <c r="A160" t="s">
        <v>18</v>
      </c>
      <c r="C160" s="4">
        <v>0</v>
      </c>
      <c r="D160" s="4">
        <v>0</v>
      </c>
      <c r="E160" s="4">
        <v>0</v>
      </c>
      <c r="F160" s="4">
        <v>0</v>
      </c>
      <c r="G160" s="4"/>
      <c r="H160" s="4">
        <v>0</v>
      </c>
      <c r="I160" s="4">
        <v>0</v>
      </c>
      <c r="J160" s="4">
        <v>0</v>
      </c>
      <c r="K160" s="4">
        <v>0</v>
      </c>
      <c r="N160" s="4">
        <f t="shared" ref="N160:N161" si="14">C160-H160</f>
        <v>0</v>
      </c>
      <c r="O160" s="4">
        <f t="shared" ref="O160:O161" si="15">D160-I160</f>
        <v>0</v>
      </c>
      <c r="P160" s="4">
        <f t="shared" ref="P160:P161" si="16">E160-J160</f>
        <v>0</v>
      </c>
      <c r="Q160" s="4">
        <f t="shared" si="12"/>
        <v>0</v>
      </c>
    </row>
    <row r="161" spans="1:17" ht="16" thickBot="1" x14ac:dyDescent="0.25">
      <c r="A161" t="s">
        <v>19</v>
      </c>
      <c r="C161" s="4">
        <v>0</v>
      </c>
      <c r="D161" s="4">
        <v>0</v>
      </c>
      <c r="E161" s="4">
        <v>0</v>
      </c>
      <c r="F161" s="4">
        <v>0</v>
      </c>
      <c r="G161" s="4"/>
      <c r="H161" s="4">
        <v>0</v>
      </c>
      <c r="I161" s="4">
        <v>0</v>
      </c>
      <c r="J161" s="4">
        <v>0</v>
      </c>
      <c r="K161" s="4">
        <v>0</v>
      </c>
      <c r="N161" s="4">
        <f t="shared" si="14"/>
        <v>0</v>
      </c>
      <c r="O161" s="4">
        <f t="shared" si="15"/>
        <v>0</v>
      </c>
      <c r="P161" s="4">
        <f t="shared" si="16"/>
        <v>0</v>
      </c>
      <c r="Q161" s="4">
        <f t="shared" si="12"/>
        <v>0</v>
      </c>
    </row>
    <row r="162" spans="1:17" ht="16" thickBot="1" x14ac:dyDescent="0.25">
      <c r="A162" t="s">
        <v>20</v>
      </c>
      <c r="C162" s="5">
        <v>-1426</v>
      </c>
      <c r="D162" s="6">
        <v>-1434</v>
      </c>
      <c r="E162" s="4">
        <v>-419</v>
      </c>
      <c r="F162" s="35">
        <v>-3279</v>
      </c>
      <c r="G162" s="4"/>
      <c r="H162" s="5">
        <v>-1605</v>
      </c>
      <c r="I162" s="6">
        <v>-1561</v>
      </c>
      <c r="J162" s="4">
        <v>-419</v>
      </c>
      <c r="K162" s="35">
        <v>-3585</v>
      </c>
      <c r="N162" s="5">
        <f>C162-H162</f>
        <v>179</v>
      </c>
      <c r="O162" s="6">
        <f>D162-I162</f>
        <v>127</v>
      </c>
      <c r="P162" s="4">
        <f t="shared" si="11"/>
        <v>0</v>
      </c>
      <c r="Q162" s="35">
        <f t="shared" si="12"/>
        <v>306</v>
      </c>
    </row>
    <row r="163" spans="1:17" ht="16" thickBot="1" x14ac:dyDescent="0.25">
      <c r="A163" s="2" t="s">
        <v>21</v>
      </c>
      <c r="C163" s="5">
        <f>SUM(C157:C162)</f>
        <v>-7654</v>
      </c>
      <c r="D163" s="6">
        <f>SUM(D157:D162)</f>
        <v>-7818</v>
      </c>
      <c r="E163" s="4">
        <f>SUM(E157:E162)</f>
        <v>-956</v>
      </c>
      <c r="F163" s="4">
        <f>SUM(F157:F162)</f>
        <v>-16428</v>
      </c>
      <c r="G163" s="4"/>
      <c r="H163" s="5">
        <f>SUM(H157:H162)</f>
        <v>-6887</v>
      </c>
      <c r="I163" s="6">
        <f>SUM(I157:I162)</f>
        <v>-8585</v>
      </c>
      <c r="J163" s="4">
        <f>SUM(J157:J162)</f>
        <v>-956</v>
      </c>
      <c r="K163" s="4">
        <f>SUM(K157:K162)</f>
        <v>-16428</v>
      </c>
      <c r="N163" s="9">
        <f>C163-H163</f>
        <v>-767</v>
      </c>
      <c r="O163" s="10">
        <f>D163-I163</f>
        <v>767</v>
      </c>
      <c r="P163" s="4">
        <f t="shared" si="11"/>
        <v>0</v>
      </c>
      <c r="Q163" s="4">
        <f t="shared" si="12"/>
        <v>0</v>
      </c>
    </row>
    <row r="164" spans="1:17" x14ac:dyDescent="0.2">
      <c r="C164" s="4"/>
      <c r="D164" s="4"/>
      <c r="E164" s="4"/>
      <c r="F164" s="4"/>
      <c r="G164" s="4"/>
      <c r="H164" s="4"/>
      <c r="I164" s="4"/>
      <c r="J164" s="4"/>
      <c r="K164" s="4"/>
      <c r="N164" s="4">
        <f t="shared" ref="N164" si="17">C164-H164</f>
        <v>0</v>
      </c>
      <c r="O164" s="4">
        <f t="shared" ref="O164" si="18">D164-I164</f>
        <v>0</v>
      </c>
      <c r="P164" s="4">
        <f t="shared" si="11"/>
        <v>0</v>
      </c>
      <c r="Q164" s="4">
        <f t="shared" si="12"/>
        <v>0</v>
      </c>
    </row>
    <row r="165" spans="1:17" ht="16" thickBot="1" x14ac:dyDescent="0.25">
      <c r="C165" s="4"/>
      <c r="D165" s="4"/>
      <c r="E165" s="4"/>
      <c r="F165" s="4"/>
      <c r="G165" s="4"/>
      <c r="H165" s="4"/>
      <c r="I165" s="4"/>
      <c r="J165" s="4"/>
      <c r="K165" s="4"/>
      <c r="N165" s="4">
        <f t="shared" ref="N165" si="19">C165-H165</f>
        <v>0</v>
      </c>
      <c r="O165" s="4">
        <f t="shared" ref="O165" si="20">D165-I165</f>
        <v>0</v>
      </c>
      <c r="P165" s="4">
        <f t="shared" ref="P165" si="21">E165-J165</f>
        <v>0</v>
      </c>
      <c r="Q165" s="4">
        <f t="shared" si="12"/>
        <v>0</v>
      </c>
    </row>
    <row r="166" spans="1:17" ht="16" thickBot="1" x14ac:dyDescent="0.25">
      <c r="A166" s="2" t="s">
        <v>22</v>
      </c>
      <c r="C166" s="5">
        <v>2204.7682581733898</v>
      </c>
      <c r="D166" s="6">
        <v>-1675.7680945305101</v>
      </c>
      <c r="E166" s="4">
        <v>-956</v>
      </c>
      <c r="F166" s="4">
        <v>-426.99983635712124</v>
      </c>
      <c r="G166" s="4"/>
      <c r="H166" s="5">
        <v>2971.7682581733898</v>
      </c>
      <c r="I166" s="6">
        <v>-2442.768094530511</v>
      </c>
      <c r="J166" s="4">
        <v>-956</v>
      </c>
      <c r="K166" s="4">
        <v>-426.99983635712124</v>
      </c>
      <c r="N166" s="5">
        <f>C166-H166</f>
        <v>-767</v>
      </c>
      <c r="O166" s="6">
        <f>D166-I166</f>
        <v>767.00000000000091</v>
      </c>
      <c r="P166" s="4">
        <f t="shared" si="11"/>
        <v>0</v>
      </c>
      <c r="Q166" s="4">
        <f t="shared" si="12"/>
        <v>0</v>
      </c>
    </row>
    <row r="167" spans="1:17" x14ac:dyDescent="0.2">
      <c r="C167" s="4"/>
      <c r="D167" s="4"/>
      <c r="E167" s="4"/>
      <c r="F167" s="4"/>
      <c r="P167" s="4">
        <f t="shared" si="11"/>
        <v>0</v>
      </c>
      <c r="Q167" s="4">
        <f t="shared" si="12"/>
        <v>0</v>
      </c>
    </row>
    <row r="168" spans="1:17" ht="16" x14ac:dyDescent="0.2">
      <c r="A168" s="25" t="s">
        <v>34</v>
      </c>
      <c r="C168" s="4">
        <v>0</v>
      </c>
      <c r="D168" s="4">
        <v>0</v>
      </c>
      <c r="E168" s="4">
        <v>-932</v>
      </c>
      <c r="F168" s="4">
        <v>-932</v>
      </c>
      <c r="H168" s="4">
        <v>0</v>
      </c>
      <c r="I168" s="4">
        <v>0</v>
      </c>
      <c r="J168" s="4">
        <v>-932</v>
      </c>
      <c r="K168" s="4">
        <v>-932</v>
      </c>
      <c r="N168" s="4">
        <v>0</v>
      </c>
      <c r="O168" s="4">
        <v>0</v>
      </c>
      <c r="P168" s="4">
        <f t="shared" si="11"/>
        <v>0</v>
      </c>
      <c r="Q168" s="4">
        <f t="shared" si="12"/>
        <v>0</v>
      </c>
    </row>
    <row r="169" spans="1:17" x14ac:dyDescent="0.2">
      <c r="A169" t="s">
        <v>35</v>
      </c>
      <c r="C169" s="4">
        <v>0</v>
      </c>
      <c r="D169" s="4">
        <v>0</v>
      </c>
      <c r="E169" s="4">
        <v>-48</v>
      </c>
      <c r="F169" s="4">
        <v>-48</v>
      </c>
      <c r="H169" s="4">
        <v>0</v>
      </c>
      <c r="I169" s="4">
        <v>0</v>
      </c>
      <c r="J169" s="4">
        <v>-48</v>
      </c>
      <c r="K169" s="4">
        <v>-48</v>
      </c>
      <c r="N169" s="4">
        <v>0</v>
      </c>
      <c r="O169" s="4">
        <v>0</v>
      </c>
      <c r="P169" s="4">
        <f t="shared" si="11"/>
        <v>0</v>
      </c>
      <c r="Q169" s="4">
        <f t="shared" si="12"/>
        <v>0</v>
      </c>
    </row>
    <row r="170" spans="1:17" x14ac:dyDescent="0.2">
      <c r="A170" t="s">
        <v>37</v>
      </c>
      <c r="C170" s="4">
        <v>0</v>
      </c>
      <c r="D170" s="4">
        <v>0</v>
      </c>
      <c r="E170" s="4">
        <v>-481</v>
      </c>
      <c r="F170" s="4">
        <v>-481</v>
      </c>
      <c r="H170" s="4">
        <v>0</v>
      </c>
      <c r="I170" s="4">
        <v>0</v>
      </c>
      <c r="J170" s="4">
        <v>-481</v>
      </c>
      <c r="K170" s="4">
        <v>-481</v>
      </c>
      <c r="N170" s="4">
        <v>0</v>
      </c>
      <c r="O170" s="4">
        <v>0</v>
      </c>
      <c r="P170" s="4">
        <f t="shared" si="11"/>
        <v>0</v>
      </c>
      <c r="Q170" s="4">
        <f t="shared" si="12"/>
        <v>0</v>
      </c>
    </row>
    <row r="171" spans="1:17" ht="16" thickBot="1" x14ac:dyDescent="0.25">
      <c r="A171" t="s">
        <v>38</v>
      </c>
      <c r="C171" s="4">
        <v>0</v>
      </c>
      <c r="D171" s="4">
        <v>0</v>
      </c>
      <c r="E171" s="4">
        <v>-9</v>
      </c>
      <c r="F171" s="4">
        <v>-9</v>
      </c>
      <c r="H171" s="4">
        <v>0</v>
      </c>
      <c r="I171" s="4">
        <v>0</v>
      </c>
      <c r="J171" s="4">
        <v>-9</v>
      </c>
      <c r="K171" s="4">
        <v>-9</v>
      </c>
      <c r="N171" s="4">
        <v>0</v>
      </c>
      <c r="O171" s="4">
        <v>0</v>
      </c>
      <c r="P171" s="4">
        <f t="shared" si="11"/>
        <v>0</v>
      </c>
      <c r="Q171" s="4">
        <f t="shared" si="12"/>
        <v>0</v>
      </c>
    </row>
    <row r="172" spans="1:17" ht="17" thickBot="1" x14ac:dyDescent="0.25">
      <c r="A172" s="26" t="s">
        <v>39</v>
      </c>
      <c r="C172" s="31">
        <f>SUM(C166:C171)</f>
        <v>2204.7682581733898</v>
      </c>
      <c r="D172" s="32">
        <f>SUM(D166:D171)</f>
        <v>-1675.7680945305101</v>
      </c>
      <c r="E172" s="27">
        <f>SUM(E166:E171)</f>
        <v>-2426</v>
      </c>
      <c r="F172" s="27">
        <f>SUM(F166:F171)</f>
        <v>-1896.9998363571212</v>
      </c>
      <c r="H172" s="31">
        <f>SUM(H166:H171)</f>
        <v>2971.7682581733898</v>
      </c>
      <c r="I172" s="32">
        <f>SUM(I166:I171)</f>
        <v>-2442.768094530511</v>
      </c>
      <c r="J172" s="27">
        <f>SUM(J166:J171)</f>
        <v>-2426</v>
      </c>
      <c r="K172" s="27">
        <f>SUM(K166:K171)</f>
        <v>-1896.9998363571212</v>
      </c>
      <c r="N172" s="31">
        <f>C172-H172</f>
        <v>-767</v>
      </c>
      <c r="O172" s="32">
        <f>D172-I172</f>
        <v>767.00000000000091</v>
      </c>
      <c r="P172" s="27">
        <f>E172-J172</f>
        <v>0</v>
      </c>
      <c r="Q172" s="27">
        <f>F172-K172</f>
        <v>0</v>
      </c>
    </row>
    <row r="173" spans="1:17" ht="17" thickBot="1" x14ac:dyDescent="0.25">
      <c r="A173" s="25" t="s">
        <v>40</v>
      </c>
      <c r="C173" s="4">
        <v>0</v>
      </c>
      <c r="D173" s="4">
        <v>0</v>
      </c>
      <c r="E173" s="4">
        <v>-332</v>
      </c>
      <c r="F173" s="4">
        <v>-332</v>
      </c>
      <c r="H173" s="4">
        <v>0</v>
      </c>
      <c r="I173" s="4">
        <v>0</v>
      </c>
      <c r="J173" s="4">
        <v>-332</v>
      </c>
      <c r="K173" s="4">
        <v>-332</v>
      </c>
      <c r="N173" s="4">
        <f>C173-H173</f>
        <v>0</v>
      </c>
      <c r="O173" s="4">
        <f t="shared" ref="O173:Q175" si="22">D173-I173</f>
        <v>0</v>
      </c>
      <c r="P173" s="4">
        <f t="shared" si="22"/>
        <v>0</v>
      </c>
      <c r="Q173" s="4">
        <f t="shared" si="22"/>
        <v>0</v>
      </c>
    </row>
    <row r="174" spans="1:17" ht="33" thickBot="1" x14ac:dyDescent="0.25">
      <c r="A174" s="26" t="s">
        <v>41</v>
      </c>
      <c r="C174" s="31">
        <f>SUM(C172:C173)</f>
        <v>2204.7682581733898</v>
      </c>
      <c r="D174" s="32">
        <f t="shared" ref="D174:F174" si="23">SUM(D172:D173)</f>
        <v>-1675.7680945305101</v>
      </c>
      <c r="E174" s="27">
        <f t="shared" si="23"/>
        <v>-2758</v>
      </c>
      <c r="F174" s="27">
        <f t="shared" si="23"/>
        <v>-2228.9998363571212</v>
      </c>
      <c r="H174" s="31">
        <f>SUM(H172:H173)</f>
        <v>2971.7682581733898</v>
      </c>
      <c r="I174" s="32">
        <f>SUM(I172:I173)</f>
        <v>-2442.768094530511</v>
      </c>
      <c r="J174" s="27">
        <f>SUM(J172:J173)</f>
        <v>-2758</v>
      </c>
      <c r="K174" s="27">
        <f>SUM(K172:K173)</f>
        <v>-2228.9998363571212</v>
      </c>
      <c r="N174" s="31">
        <f>C174-H174</f>
        <v>-767</v>
      </c>
      <c r="O174" s="32">
        <f t="shared" si="22"/>
        <v>767.00000000000091</v>
      </c>
      <c r="P174" s="27">
        <f t="shared" si="22"/>
        <v>0</v>
      </c>
      <c r="Q174" s="27">
        <f t="shared" si="22"/>
        <v>0</v>
      </c>
    </row>
    <row r="175" spans="1:17" ht="33" thickBot="1" x14ac:dyDescent="0.25">
      <c r="A175" s="25" t="s">
        <v>42</v>
      </c>
      <c r="C175" s="12">
        <v>-131</v>
      </c>
      <c r="D175" s="12">
        <v>-91</v>
      </c>
      <c r="E175" s="12">
        <v>0</v>
      </c>
      <c r="F175" s="12">
        <f>SUM(C175:E175)</f>
        <v>-222</v>
      </c>
      <c r="H175" s="12">
        <v>-131</v>
      </c>
      <c r="I175" s="12">
        <v>-91</v>
      </c>
      <c r="J175" s="12">
        <v>0</v>
      </c>
      <c r="K175" s="12">
        <f>SUM(H175:J175)</f>
        <v>-222</v>
      </c>
      <c r="N175" s="12">
        <f>C175-H175</f>
        <v>0</v>
      </c>
      <c r="O175" s="12">
        <f t="shared" si="22"/>
        <v>0</v>
      </c>
      <c r="P175" s="12">
        <f t="shared" si="22"/>
        <v>0</v>
      </c>
      <c r="Q175" s="12">
        <f t="shared" si="22"/>
        <v>0</v>
      </c>
    </row>
    <row r="176" spans="1:17" ht="17" thickBot="1" x14ac:dyDescent="0.25">
      <c r="A176" s="26" t="s">
        <v>43</v>
      </c>
      <c r="C176" s="31">
        <f>SUM(C174:C175)</f>
        <v>2073.7682581733898</v>
      </c>
      <c r="D176" s="32">
        <f t="shared" ref="D176:F176" si="24">SUM(D174:D175)</f>
        <v>-1766.7680945305101</v>
      </c>
      <c r="E176" s="28">
        <f t="shared" si="24"/>
        <v>-2758</v>
      </c>
      <c r="F176" s="28">
        <f t="shared" si="24"/>
        <v>-2450.9998363571212</v>
      </c>
      <c r="G176" s="12"/>
      <c r="H176" s="31">
        <f>SUM(H174:H175)</f>
        <v>2840.7682581733898</v>
      </c>
      <c r="I176" s="32">
        <f>SUM(I174:I175)</f>
        <v>-2533.768094530511</v>
      </c>
      <c r="J176" s="28">
        <f>SUM(J174:J175)</f>
        <v>-2758</v>
      </c>
      <c r="K176" s="28">
        <f>SUM(K174:K175)</f>
        <v>-2450.9998363571212</v>
      </c>
      <c r="N176" s="31">
        <f>C176-H176</f>
        <v>-767</v>
      </c>
      <c r="O176" s="32">
        <f>D176-I176</f>
        <v>767.00000000000091</v>
      </c>
      <c r="P176" s="28">
        <f>E176-J176</f>
        <v>0</v>
      </c>
      <c r="Q176" s="28">
        <f>F176-K176</f>
        <v>0</v>
      </c>
    </row>
    <row r="177" spans="1:17" x14ac:dyDescent="0.2">
      <c r="A177" s="25"/>
      <c r="G177" s="4"/>
    </row>
    <row r="178" spans="1:17" ht="16" x14ac:dyDescent="0.2">
      <c r="A178" s="25" t="s">
        <v>44</v>
      </c>
      <c r="B178" s="3"/>
      <c r="C178" s="4">
        <v>0</v>
      </c>
      <c r="D178" s="4">
        <v>0</v>
      </c>
      <c r="E178" s="4">
        <v>422</v>
      </c>
      <c r="F178" s="4">
        <v>422</v>
      </c>
      <c r="G178" s="4"/>
      <c r="H178" s="4">
        <v>0</v>
      </c>
      <c r="I178" s="4">
        <v>0</v>
      </c>
      <c r="J178" s="4">
        <v>422</v>
      </c>
      <c r="K178" s="4">
        <v>422</v>
      </c>
      <c r="N178" s="4">
        <f>C178-H178</f>
        <v>0</v>
      </c>
      <c r="O178" s="4">
        <f t="shared" ref="O178:Q178" si="25">D178-I178</f>
        <v>0</v>
      </c>
      <c r="P178" s="4">
        <f t="shared" si="25"/>
        <v>0</v>
      </c>
      <c r="Q178" s="4">
        <f t="shared" si="25"/>
        <v>0</v>
      </c>
    </row>
    <row r="179" spans="1:17" ht="16" x14ac:dyDescent="0.2">
      <c r="A179" s="25" t="s">
        <v>45</v>
      </c>
      <c r="B179" s="3"/>
      <c r="C179" s="4">
        <v>0</v>
      </c>
      <c r="D179" s="4">
        <v>0</v>
      </c>
      <c r="E179" s="4">
        <v>-1252</v>
      </c>
      <c r="F179" s="4">
        <v>-1252</v>
      </c>
      <c r="G179" s="4"/>
      <c r="H179" s="4">
        <v>0</v>
      </c>
      <c r="I179" s="4">
        <v>0</v>
      </c>
      <c r="J179" s="4">
        <v>-1252</v>
      </c>
      <c r="K179" s="4">
        <v>-1252</v>
      </c>
      <c r="N179" s="4">
        <f>C179-H179</f>
        <v>0</v>
      </c>
      <c r="O179" s="4">
        <f t="shared" ref="O179:O180" si="26">D179-I179</f>
        <v>0</v>
      </c>
      <c r="P179" s="4">
        <f t="shared" ref="P179:P180" si="27">E179-J179</f>
        <v>0</v>
      </c>
      <c r="Q179" s="4">
        <f t="shared" ref="Q179:Q180" si="28">F179-K179</f>
        <v>0</v>
      </c>
    </row>
    <row r="180" spans="1:17" ht="16" x14ac:dyDescent="0.2">
      <c r="A180" s="26" t="s">
        <v>46</v>
      </c>
      <c r="B180" s="3"/>
      <c r="C180" s="29">
        <v>0</v>
      </c>
      <c r="D180" s="29">
        <v>0</v>
      </c>
      <c r="E180" s="29">
        <f>SUM(E178:E179)</f>
        <v>-830</v>
      </c>
      <c r="F180" s="29">
        <f>SUM(F178:F179)</f>
        <v>-830</v>
      </c>
      <c r="G180" s="4"/>
      <c r="H180" s="29">
        <v>0</v>
      </c>
      <c r="I180" s="29">
        <v>0</v>
      </c>
      <c r="J180" s="29">
        <f>SUM(J178:J179)</f>
        <v>-830</v>
      </c>
      <c r="K180" s="29">
        <f>SUM(K178:K179)</f>
        <v>-830</v>
      </c>
      <c r="N180" s="29">
        <f>C180-H180</f>
        <v>0</v>
      </c>
      <c r="O180" s="29">
        <f t="shared" si="26"/>
        <v>0</v>
      </c>
      <c r="P180" s="29">
        <f t="shared" si="27"/>
        <v>0</v>
      </c>
      <c r="Q180" s="29">
        <f t="shared" si="28"/>
        <v>0</v>
      </c>
    </row>
    <row r="181" spans="1:17" ht="16" thickBot="1" x14ac:dyDescent="0.25">
      <c r="A181" s="26"/>
      <c r="B181" s="3"/>
      <c r="C181" s="4"/>
      <c r="D181" s="4"/>
      <c r="E181" s="4"/>
      <c r="F181" s="4"/>
      <c r="G181" s="4"/>
      <c r="H181" s="4"/>
      <c r="I181" s="4"/>
      <c r="J181" s="4"/>
      <c r="K181" s="4"/>
      <c r="N181" s="4"/>
      <c r="O181" s="4"/>
      <c r="P181" s="4"/>
      <c r="Q181" s="4"/>
    </row>
    <row r="182" spans="1:17" ht="33" thickBot="1" x14ac:dyDescent="0.25">
      <c r="A182" s="26" t="s">
        <v>47</v>
      </c>
      <c r="B182" s="3"/>
      <c r="C182" s="5">
        <f>C176+C180</f>
        <v>2073.7682581733898</v>
      </c>
      <c r="D182" s="6">
        <f>D176+D180</f>
        <v>-1766.7680945305101</v>
      </c>
      <c r="E182" s="30">
        <f>E176+E180</f>
        <v>-3588</v>
      </c>
      <c r="F182" s="30">
        <f>F176+F180</f>
        <v>-3280.9998363571212</v>
      </c>
      <c r="G182" s="4"/>
      <c r="H182" s="5">
        <f>H176+H180</f>
        <v>2840.7682581733898</v>
      </c>
      <c r="I182" s="6">
        <f>I176+I180</f>
        <v>-2533.768094530511</v>
      </c>
      <c r="J182" s="30">
        <f>J176+J180</f>
        <v>-3588</v>
      </c>
      <c r="K182" s="30">
        <f>K176+K180</f>
        <v>-3280.9998363571212</v>
      </c>
      <c r="N182" s="5">
        <f>C182-H182</f>
        <v>-767</v>
      </c>
      <c r="O182" s="6">
        <f>D182-I182</f>
        <v>767.00000000000091</v>
      </c>
      <c r="P182" s="30">
        <f>E182-J182</f>
        <v>0</v>
      </c>
      <c r="Q182" s="30">
        <f>F182-K182</f>
        <v>0</v>
      </c>
    </row>
    <row r="183" spans="1:17" ht="16" thickBot="1" x14ac:dyDescent="0.25">
      <c r="A183" s="26"/>
      <c r="C183" s="4"/>
      <c r="D183" s="4"/>
      <c r="E183" s="4"/>
      <c r="F183" s="4"/>
      <c r="G183" s="4"/>
      <c r="H183" s="4"/>
      <c r="I183" s="4"/>
      <c r="J183" s="4"/>
      <c r="K183" s="4"/>
      <c r="N183" s="4"/>
      <c r="O183" s="4"/>
      <c r="P183" s="4"/>
      <c r="Q183" s="4"/>
    </row>
    <row r="184" spans="1:17" ht="17" thickBot="1" x14ac:dyDescent="0.25">
      <c r="A184" s="26" t="s">
        <v>29</v>
      </c>
      <c r="B184" s="3"/>
      <c r="C184" s="5">
        <v>3028</v>
      </c>
      <c r="D184" s="6">
        <v>-1163</v>
      </c>
      <c r="E184" s="4">
        <v>0</v>
      </c>
      <c r="F184" s="4">
        <f>SUM(C184:E184)</f>
        <v>1865</v>
      </c>
      <c r="G184" s="4"/>
      <c r="H184" s="5">
        <v>3795</v>
      </c>
      <c r="I184" s="6">
        <v>-1930</v>
      </c>
      <c r="J184" s="4">
        <v>0</v>
      </c>
      <c r="K184" s="4">
        <f>SUM(H184:J184)</f>
        <v>1865</v>
      </c>
      <c r="N184" s="5">
        <f t="shared" ref="N184:Q186" si="29">C184-H184</f>
        <v>-767</v>
      </c>
      <c r="O184" s="6">
        <f t="shared" si="29"/>
        <v>767</v>
      </c>
      <c r="P184" s="4">
        <f t="shared" si="29"/>
        <v>0</v>
      </c>
      <c r="Q184" s="4">
        <f t="shared" si="29"/>
        <v>0</v>
      </c>
    </row>
    <row r="185" spans="1:17" ht="17" thickBot="1" x14ac:dyDescent="0.25">
      <c r="A185" s="26" t="s">
        <v>48</v>
      </c>
      <c r="B185" s="3"/>
      <c r="C185" s="33">
        <f>C184/C154</f>
        <v>0.30713054062278122</v>
      </c>
      <c r="D185" s="34">
        <f>D184/D154</f>
        <v>-0.18935200260501464</v>
      </c>
      <c r="E185" s="4">
        <v>0</v>
      </c>
      <c r="F185" s="1">
        <f>F184/F154</f>
        <v>0.11655521529904381</v>
      </c>
      <c r="G185" s="4"/>
      <c r="H185" s="33">
        <f>H184/H154</f>
        <v>0.38492747743178823</v>
      </c>
      <c r="I185" s="34">
        <f>I184/I154</f>
        <v>-0.31422989254314554</v>
      </c>
      <c r="J185" s="4">
        <v>0</v>
      </c>
      <c r="K185" s="1">
        <f>K184/K154</f>
        <v>0.11655521529904381</v>
      </c>
      <c r="N185" s="36">
        <f t="shared" si="29"/>
        <v>-7.7796936809007011E-2</v>
      </c>
      <c r="O185" s="37">
        <f t="shared" si="29"/>
        <v>0.1248778899381309</v>
      </c>
      <c r="P185" s="4">
        <f t="shared" si="29"/>
        <v>0</v>
      </c>
      <c r="Q185" s="4">
        <f t="shared" si="29"/>
        <v>0</v>
      </c>
    </row>
    <row r="186" spans="1:17" ht="16" x14ac:dyDescent="0.2">
      <c r="A186" s="26" t="s">
        <v>5</v>
      </c>
      <c r="B186" s="3"/>
      <c r="C186" s="4">
        <v>19751</v>
      </c>
      <c r="D186" s="4">
        <v>24326</v>
      </c>
      <c r="E186" s="4">
        <v>0</v>
      </c>
      <c r="F186" s="4">
        <f>SUM(C186:E186)</f>
        <v>44077</v>
      </c>
      <c r="G186" s="4"/>
      <c r="H186" s="4">
        <v>19751</v>
      </c>
      <c r="I186" s="4">
        <v>24326</v>
      </c>
      <c r="J186" s="4">
        <v>0</v>
      </c>
      <c r="K186" s="4">
        <f>SUM(H186:J186)</f>
        <v>44077</v>
      </c>
      <c r="N186" s="4">
        <f t="shared" si="29"/>
        <v>0</v>
      </c>
      <c r="O186" s="4">
        <f t="shared" si="29"/>
        <v>0</v>
      </c>
      <c r="P186" s="4">
        <f t="shared" si="29"/>
        <v>0</v>
      </c>
      <c r="Q186" s="4">
        <f t="shared" si="29"/>
        <v>0</v>
      </c>
    </row>
    <row r="190" spans="1:17" ht="16" x14ac:dyDescent="0.2">
      <c r="A190" s="13" t="s">
        <v>49</v>
      </c>
    </row>
    <row r="235" spans="1:17" ht="16" thickBot="1" x14ac:dyDescent="0.25"/>
    <row r="236" spans="1:17" ht="16" thickBot="1" x14ac:dyDescent="0.25">
      <c r="C236" s="82" t="s">
        <v>1</v>
      </c>
      <c r="D236" s="83"/>
      <c r="E236" s="83"/>
      <c r="F236" s="84"/>
      <c r="H236" s="82" t="s">
        <v>2</v>
      </c>
      <c r="I236" s="83"/>
      <c r="J236" s="83"/>
      <c r="K236" s="84"/>
      <c r="N236" s="82" t="s">
        <v>8</v>
      </c>
      <c r="O236" s="83"/>
      <c r="P236" s="83"/>
      <c r="Q236" s="84"/>
    </row>
    <row r="237" spans="1:17" ht="16" thickBot="1" x14ac:dyDescent="0.25">
      <c r="C237" s="82" t="s">
        <v>50</v>
      </c>
      <c r="D237" s="83"/>
      <c r="E237" s="83"/>
      <c r="F237" s="84"/>
      <c r="H237" s="82" t="s">
        <v>50</v>
      </c>
      <c r="I237" s="83"/>
      <c r="J237" s="83"/>
      <c r="K237" s="84"/>
      <c r="N237" s="82" t="s">
        <v>50</v>
      </c>
      <c r="O237" s="83"/>
      <c r="P237" s="83"/>
      <c r="Q237" s="84"/>
    </row>
    <row r="238" spans="1:17" x14ac:dyDescent="0.2">
      <c r="C238" s="11" t="s">
        <v>10</v>
      </c>
      <c r="D238" s="11" t="s">
        <v>11</v>
      </c>
      <c r="E238" s="11" t="s">
        <v>12</v>
      </c>
      <c r="F238" s="11" t="s">
        <v>13</v>
      </c>
      <c r="G238" s="11"/>
      <c r="H238" s="11" t="s">
        <v>10</v>
      </c>
      <c r="I238" s="11" t="s">
        <v>11</v>
      </c>
      <c r="J238" s="11" t="s">
        <v>12</v>
      </c>
      <c r="K238" s="11" t="s">
        <v>13</v>
      </c>
      <c r="L238" s="11"/>
      <c r="M238" s="11"/>
      <c r="N238" s="11" t="s">
        <v>10</v>
      </c>
      <c r="O238" s="11" t="s">
        <v>11</v>
      </c>
      <c r="P238" s="11" t="s">
        <v>12</v>
      </c>
      <c r="Q238" s="11" t="s">
        <v>13</v>
      </c>
    </row>
    <row r="239" spans="1:17" x14ac:dyDescent="0.2">
      <c r="A239" t="s">
        <v>4</v>
      </c>
      <c r="C239" s="4">
        <v>35777</v>
      </c>
      <c r="D239" s="4">
        <v>13866</v>
      </c>
      <c r="E239" s="4">
        <v>0</v>
      </c>
      <c r="F239" s="4">
        <v>49643</v>
      </c>
      <c r="G239" s="4"/>
      <c r="H239" s="4">
        <v>35777</v>
      </c>
      <c r="I239" s="4">
        <v>13866</v>
      </c>
      <c r="J239" s="4">
        <v>0</v>
      </c>
      <c r="K239" s="4">
        <v>49643</v>
      </c>
      <c r="N239" s="4">
        <f>C239-H239</f>
        <v>0</v>
      </c>
      <c r="O239" s="4">
        <f t="shared" ref="O239:O240" si="30">D239-I239</f>
        <v>0</v>
      </c>
      <c r="P239" s="4">
        <f t="shared" ref="P239:P240" si="31">E239-J239</f>
        <v>0</v>
      </c>
      <c r="Q239" s="4">
        <f t="shared" ref="Q239:Q240" si="32">F239-K239</f>
        <v>0</v>
      </c>
    </row>
    <row r="240" spans="1:17" x14ac:dyDescent="0.2">
      <c r="A240" s="2" t="s">
        <v>14</v>
      </c>
      <c r="C240" s="4">
        <v>35777</v>
      </c>
      <c r="D240" s="4">
        <v>13866</v>
      </c>
      <c r="E240" s="4">
        <v>0</v>
      </c>
      <c r="F240" s="4">
        <v>49643</v>
      </c>
      <c r="G240" s="4"/>
      <c r="H240" s="4">
        <v>35777</v>
      </c>
      <c r="I240" s="4">
        <v>13866</v>
      </c>
      <c r="J240" s="4">
        <v>0</v>
      </c>
      <c r="K240" s="4">
        <v>49643</v>
      </c>
      <c r="N240" s="4">
        <f>C240-H240</f>
        <v>0</v>
      </c>
      <c r="O240" s="4">
        <f t="shared" si="30"/>
        <v>0</v>
      </c>
      <c r="P240" s="4">
        <f t="shared" si="31"/>
        <v>0</v>
      </c>
      <c r="Q240" s="4">
        <f t="shared" si="32"/>
        <v>0</v>
      </c>
    </row>
    <row r="241" spans="1:17" ht="16" thickBot="1" x14ac:dyDescent="0.25">
      <c r="C241" s="4"/>
      <c r="D241" s="4"/>
      <c r="E241" s="4"/>
      <c r="F241" s="4">
        <v>0</v>
      </c>
      <c r="G241" s="4"/>
      <c r="H241" s="4"/>
      <c r="I241" s="4"/>
      <c r="J241" s="4"/>
      <c r="K241" s="4"/>
      <c r="N241" s="4"/>
      <c r="O241" s="4"/>
      <c r="P241" s="4"/>
      <c r="Q241" s="4"/>
    </row>
    <row r="242" spans="1:17" ht="16" thickBot="1" x14ac:dyDescent="0.25">
      <c r="A242" t="s">
        <v>15</v>
      </c>
      <c r="C242" s="5">
        <v>-5456</v>
      </c>
      <c r="D242" s="6">
        <v>-5534</v>
      </c>
      <c r="E242" s="4">
        <v>0</v>
      </c>
      <c r="F242" s="4">
        <v>-10990</v>
      </c>
      <c r="G242" s="4"/>
      <c r="H242" s="5">
        <v>-3494</v>
      </c>
      <c r="I242" s="6">
        <v>-7496</v>
      </c>
      <c r="J242" s="4">
        <v>0</v>
      </c>
      <c r="K242" s="4">
        <v>-10990</v>
      </c>
      <c r="N242" s="5">
        <f>C242-H242</f>
        <v>-1962</v>
      </c>
      <c r="O242" s="6">
        <f>D242-I242</f>
        <v>1962</v>
      </c>
      <c r="P242" s="4">
        <f>E242-J242</f>
        <v>0</v>
      </c>
      <c r="Q242" s="4">
        <f>F242-K242</f>
        <v>0</v>
      </c>
    </row>
    <row r="243" spans="1:17" ht="16" thickBot="1" x14ac:dyDescent="0.25">
      <c r="A243" t="s">
        <v>16</v>
      </c>
      <c r="C243" s="5">
        <v>-13687</v>
      </c>
      <c r="D243" s="6">
        <v>-10266</v>
      </c>
      <c r="E243" s="4">
        <v>-2793</v>
      </c>
      <c r="F243" s="35">
        <v>-26746</v>
      </c>
      <c r="G243" s="4"/>
      <c r="H243" s="5">
        <v>-12726</v>
      </c>
      <c r="I243" s="6">
        <v>-9630</v>
      </c>
      <c r="J243" s="4">
        <v>-2793</v>
      </c>
      <c r="K243" s="35">
        <v>-25149</v>
      </c>
      <c r="N243" s="9">
        <f>C243-H243</f>
        <v>-961</v>
      </c>
      <c r="O243" s="10">
        <f>D243-I243</f>
        <v>-636</v>
      </c>
      <c r="P243" s="4">
        <f t="shared" ref="P243:P256" si="33">E243-J243</f>
        <v>0</v>
      </c>
      <c r="Q243" s="35">
        <f t="shared" ref="Q243:Q256" si="34">F243-K243</f>
        <v>-1597</v>
      </c>
    </row>
    <row r="244" spans="1:17" x14ac:dyDescent="0.2">
      <c r="A244" t="s">
        <v>17</v>
      </c>
      <c r="C244" s="4">
        <v>-3645</v>
      </c>
      <c r="D244" s="4">
        <v>-1353</v>
      </c>
      <c r="E244" s="4">
        <v>0</v>
      </c>
      <c r="F244" s="4">
        <v>-4998</v>
      </c>
      <c r="G244" s="4"/>
      <c r="H244" s="4">
        <v>-3645</v>
      </c>
      <c r="I244" s="4">
        <v>-1353</v>
      </c>
      <c r="J244" s="4">
        <v>0</v>
      </c>
      <c r="K244" s="4">
        <v>-4998</v>
      </c>
      <c r="N244" s="4">
        <f>C244-H244</f>
        <v>0</v>
      </c>
      <c r="O244" s="4">
        <f t="shared" ref="O244:O246" si="35">D244-I244</f>
        <v>0</v>
      </c>
      <c r="P244" s="4">
        <f t="shared" si="33"/>
        <v>0</v>
      </c>
      <c r="Q244" s="4">
        <f t="shared" si="34"/>
        <v>0</v>
      </c>
    </row>
    <row r="245" spans="1:17" x14ac:dyDescent="0.2">
      <c r="A245" t="s">
        <v>18</v>
      </c>
      <c r="C245" s="4">
        <v>-7368</v>
      </c>
      <c r="D245" s="4">
        <v>-32617</v>
      </c>
      <c r="E245" s="4">
        <v>-1218</v>
      </c>
      <c r="F245" s="4">
        <v>-41203</v>
      </c>
      <c r="G245" s="4"/>
      <c r="H245" s="4">
        <v>-7368</v>
      </c>
      <c r="I245" s="4">
        <v>-32617</v>
      </c>
      <c r="J245" s="4">
        <v>-1218</v>
      </c>
      <c r="K245" s="4">
        <v>-41203</v>
      </c>
      <c r="N245" s="4">
        <f t="shared" ref="N245:N246" si="36">C245-H245</f>
        <v>0</v>
      </c>
      <c r="O245" s="4">
        <f t="shared" si="35"/>
        <v>0</v>
      </c>
      <c r="P245" s="4">
        <f t="shared" si="33"/>
        <v>0</v>
      </c>
      <c r="Q245" s="4">
        <f t="shared" si="34"/>
        <v>0</v>
      </c>
    </row>
    <row r="246" spans="1:17" ht="16" thickBot="1" x14ac:dyDescent="0.25">
      <c r="A246" t="s">
        <v>19</v>
      </c>
      <c r="C246" s="4">
        <v>0</v>
      </c>
      <c r="D246" s="4">
        <v>0</v>
      </c>
      <c r="E246" s="4">
        <v>0</v>
      </c>
      <c r="F246" s="4">
        <v>0</v>
      </c>
      <c r="G246" s="4"/>
      <c r="H246" s="4">
        <v>0</v>
      </c>
      <c r="I246" s="4">
        <v>0</v>
      </c>
      <c r="J246" s="4">
        <v>0</v>
      </c>
      <c r="K246" s="4">
        <v>0</v>
      </c>
      <c r="N246" s="4">
        <f t="shared" si="36"/>
        <v>0</v>
      </c>
      <c r="O246" s="4">
        <f t="shared" si="35"/>
        <v>0</v>
      </c>
      <c r="P246" s="4">
        <f t="shared" si="33"/>
        <v>0</v>
      </c>
      <c r="Q246" s="4">
        <f t="shared" si="34"/>
        <v>0</v>
      </c>
    </row>
    <row r="247" spans="1:17" ht="16" thickBot="1" x14ac:dyDescent="0.25">
      <c r="A247" t="s">
        <v>20</v>
      </c>
      <c r="C247" s="5">
        <v>-5507</v>
      </c>
      <c r="D247" s="6">
        <v>-6010</v>
      </c>
      <c r="E247" s="4">
        <v>-651</v>
      </c>
      <c r="F247" s="35">
        <v>-12168</v>
      </c>
      <c r="G247" s="4"/>
      <c r="H247" s="5">
        <v>-6586</v>
      </c>
      <c r="I247" s="6">
        <v>-6528</v>
      </c>
      <c r="J247" s="4">
        <v>-651</v>
      </c>
      <c r="K247" s="35">
        <v>-13765</v>
      </c>
      <c r="N247" s="5">
        <f>C247-H247</f>
        <v>1079</v>
      </c>
      <c r="O247" s="6">
        <f>D247-I247</f>
        <v>518</v>
      </c>
      <c r="P247" s="4">
        <f t="shared" si="33"/>
        <v>0</v>
      </c>
      <c r="Q247" s="35">
        <f t="shared" si="34"/>
        <v>1597</v>
      </c>
    </row>
    <row r="248" spans="1:17" ht="16" thickBot="1" x14ac:dyDescent="0.25">
      <c r="A248" s="2" t="s">
        <v>21</v>
      </c>
      <c r="C248" s="5">
        <f>SUM(C242:C247)</f>
        <v>-35663</v>
      </c>
      <c r="D248" s="6">
        <f>SUM(D242:D247)</f>
        <v>-55780</v>
      </c>
      <c r="E248" s="4">
        <f>SUM(E242:E247)</f>
        <v>-4662</v>
      </c>
      <c r="F248" s="4">
        <f>SUM(F242:F247)</f>
        <v>-96105</v>
      </c>
      <c r="G248" s="4"/>
      <c r="H248" s="9">
        <f>SUM(H242:H247)</f>
        <v>-33819</v>
      </c>
      <c r="I248" s="10">
        <f>SUM(I242:I247)</f>
        <v>-57624</v>
      </c>
      <c r="J248" s="4">
        <f>SUM(J242:J247)</f>
        <v>-4662</v>
      </c>
      <c r="K248" s="4">
        <f>SUM(K242:K247)</f>
        <v>-96105</v>
      </c>
      <c r="N248" s="9">
        <f>C248-H248</f>
        <v>-1844</v>
      </c>
      <c r="O248" s="10">
        <f>D248-I248</f>
        <v>1844</v>
      </c>
      <c r="P248" s="4">
        <f t="shared" si="33"/>
        <v>0</v>
      </c>
      <c r="Q248" s="4">
        <f t="shared" si="34"/>
        <v>0</v>
      </c>
    </row>
    <row r="249" spans="1:17" x14ac:dyDescent="0.2">
      <c r="C249" s="4"/>
      <c r="D249" s="4"/>
      <c r="E249" s="4"/>
      <c r="F249" s="4"/>
      <c r="G249" s="4"/>
      <c r="H249" s="4"/>
      <c r="I249" s="4"/>
      <c r="J249" s="4"/>
      <c r="K249" s="4"/>
      <c r="N249" s="4">
        <f t="shared" ref="N249:N250" si="37">C249-H249</f>
        <v>0</v>
      </c>
      <c r="O249" s="4">
        <f t="shared" ref="O249:O250" si="38">D249-I249</f>
        <v>0</v>
      </c>
      <c r="P249" s="4">
        <f t="shared" si="33"/>
        <v>0</v>
      </c>
      <c r="Q249" s="4">
        <f t="shared" si="34"/>
        <v>0</v>
      </c>
    </row>
    <row r="250" spans="1:17" ht="16" thickBot="1" x14ac:dyDescent="0.25">
      <c r="C250" s="4"/>
      <c r="D250" s="4"/>
      <c r="E250" s="4"/>
      <c r="F250" s="4"/>
      <c r="G250" s="4"/>
      <c r="H250" s="4"/>
      <c r="I250" s="4"/>
      <c r="J250" s="4"/>
      <c r="K250" s="4"/>
      <c r="N250" s="4">
        <f t="shared" si="37"/>
        <v>0</v>
      </c>
      <c r="O250" s="4">
        <f t="shared" si="38"/>
        <v>0</v>
      </c>
      <c r="P250" s="4">
        <f t="shared" si="33"/>
        <v>0</v>
      </c>
      <c r="Q250" s="4">
        <f t="shared" si="34"/>
        <v>0</v>
      </c>
    </row>
    <row r="251" spans="1:17" ht="16" thickBot="1" x14ac:dyDescent="0.25">
      <c r="A251" s="2" t="s">
        <v>22</v>
      </c>
      <c r="C251" s="5">
        <v>114.48117097097565</v>
      </c>
      <c r="D251" s="6">
        <v>-41914.481007328097</v>
      </c>
      <c r="E251" s="4">
        <v>-4662</v>
      </c>
      <c r="F251" s="4">
        <v>-46461.999836357121</v>
      </c>
      <c r="G251" s="4"/>
      <c r="H251" s="5">
        <v>1958.4811709709757</v>
      </c>
      <c r="I251" s="6">
        <v>-43758.481007328097</v>
      </c>
      <c r="J251" s="4">
        <v>-4662</v>
      </c>
      <c r="K251" s="4">
        <v>-46461.999836357121</v>
      </c>
      <c r="N251" s="5">
        <f>C251-H251</f>
        <v>-1844</v>
      </c>
      <c r="O251" s="6">
        <f>D251-I251</f>
        <v>1844</v>
      </c>
      <c r="P251" s="4">
        <f t="shared" si="33"/>
        <v>0</v>
      </c>
      <c r="Q251" s="4">
        <f t="shared" si="34"/>
        <v>0</v>
      </c>
    </row>
    <row r="252" spans="1:17" x14ac:dyDescent="0.2">
      <c r="C252" s="4"/>
      <c r="D252" s="4"/>
      <c r="E252" s="4"/>
      <c r="F252" s="4"/>
      <c r="H252" s="4"/>
      <c r="I252" s="4"/>
      <c r="J252" s="4"/>
      <c r="K252" s="4"/>
      <c r="P252" s="4">
        <f t="shared" si="33"/>
        <v>0</v>
      </c>
      <c r="Q252" s="4">
        <f t="shared" si="34"/>
        <v>0</v>
      </c>
    </row>
    <row r="253" spans="1:17" ht="16" x14ac:dyDescent="0.2">
      <c r="A253" s="25" t="s">
        <v>34</v>
      </c>
      <c r="C253" s="4">
        <v>0</v>
      </c>
      <c r="D253" s="4">
        <v>0</v>
      </c>
      <c r="E253" s="4">
        <v>-3056</v>
      </c>
      <c r="F253" s="4">
        <v>-3056</v>
      </c>
      <c r="H253" s="4">
        <v>0</v>
      </c>
      <c r="I253" s="4">
        <v>0</v>
      </c>
      <c r="J253" s="4">
        <v>-3056</v>
      </c>
      <c r="K253" s="4">
        <v>-3056</v>
      </c>
      <c r="N253" s="4">
        <v>0</v>
      </c>
      <c r="O253" s="4">
        <v>0</v>
      </c>
      <c r="P253" s="4">
        <f t="shared" si="33"/>
        <v>0</v>
      </c>
      <c r="Q253" s="4">
        <f t="shared" si="34"/>
        <v>0</v>
      </c>
    </row>
    <row r="254" spans="1:17" x14ac:dyDescent="0.2">
      <c r="A254" t="s">
        <v>35</v>
      </c>
      <c r="C254" s="4">
        <v>0</v>
      </c>
      <c r="D254" s="4">
        <v>0</v>
      </c>
      <c r="E254" s="4">
        <v>-104</v>
      </c>
      <c r="F254" s="4">
        <v>-104</v>
      </c>
      <c r="H254" s="4">
        <v>0</v>
      </c>
      <c r="I254" s="4">
        <v>0</v>
      </c>
      <c r="J254" s="4">
        <v>-104</v>
      </c>
      <c r="K254" s="4">
        <v>-104</v>
      </c>
      <c r="N254" s="4">
        <v>0</v>
      </c>
      <c r="O254" s="4">
        <v>0</v>
      </c>
      <c r="P254" s="4">
        <f t="shared" si="33"/>
        <v>0</v>
      </c>
      <c r="Q254" s="4">
        <f t="shared" si="34"/>
        <v>0</v>
      </c>
    </row>
    <row r="255" spans="1:17" x14ac:dyDescent="0.2">
      <c r="A255" t="s">
        <v>37</v>
      </c>
      <c r="C255" s="4">
        <v>0</v>
      </c>
      <c r="D255" s="4">
        <v>0</v>
      </c>
      <c r="E255" s="4">
        <v>1108</v>
      </c>
      <c r="F255" s="4">
        <v>1108</v>
      </c>
      <c r="H255" s="4">
        <v>0</v>
      </c>
      <c r="I255" s="4">
        <v>0</v>
      </c>
      <c r="J255" s="4">
        <v>1108</v>
      </c>
      <c r="K255" s="4">
        <v>1108</v>
      </c>
      <c r="N255" s="4">
        <v>0</v>
      </c>
      <c r="O255" s="4">
        <v>0</v>
      </c>
      <c r="P255" s="4">
        <f t="shared" si="33"/>
        <v>0</v>
      </c>
      <c r="Q255" s="4">
        <f t="shared" si="34"/>
        <v>0</v>
      </c>
    </row>
    <row r="256" spans="1:17" ht="16" thickBot="1" x14ac:dyDescent="0.25">
      <c r="A256" t="s">
        <v>38</v>
      </c>
      <c r="C256" s="4">
        <v>0</v>
      </c>
      <c r="D256" s="4">
        <v>0</v>
      </c>
      <c r="E256" s="4">
        <v>-130</v>
      </c>
      <c r="F256" s="4">
        <v>-130</v>
      </c>
      <c r="H256" s="4">
        <v>0</v>
      </c>
      <c r="I256" s="4">
        <v>0</v>
      </c>
      <c r="J256" s="4">
        <v>-130</v>
      </c>
      <c r="K256" s="4">
        <v>-130</v>
      </c>
      <c r="N256" s="4">
        <v>0</v>
      </c>
      <c r="O256" s="4">
        <v>0</v>
      </c>
      <c r="P256" s="4">
        <f t="shared" si="33"/>
        <v>0</v>
      </c>
      <c r="Q256" s="4">
        <f t="shared" si="34"/>
        <v>0</v>
      </c>
    </row>
    <row r="257" spans="1:17" ht="17" thickBot="1" x14ac:dyDescent="0.25">
      <c r="A257" s="26" t="s">
        <v>39</v>
      </c>
      <c r="C257" s="31">
        <f>SUM(C251:C256)</f>
        <v>114.48117097097565</v>
      </c>
      <c r="D257" s="32">
        <f>SUM(D251:D256)</f>
        <v>-41914.481007328097</v>
      </c>
      <c r="E257" s="27">
        <f>SUM(E251:E256)</f>
        <v>-6844</v>
      </c>
      <c r="F257" s="27">
        <f>SUM(F251:F256)</f>
        <v>-48643.999836357121</v>
      </c>
      <c r="H257" s="31">
        <f>SUM(H251:H256)</f>
        <v>1958.4811709709757</v>
      </c>
      <c r="I257" s="32">
        <f>SUM(I251:I256)</f>
        <v>-43758.481007328097</v>
      </c>
      <c r="J257" s="27">
        <f>SUM(J251:J256)</f>
        <v>-6844</v>
      </c>
      <c r="K257" s="27">
        <f>SUM(K251:K256)</f>
        <v>-48643.999836357121</v>
      </c>
      <c r="N257" s="31">
        <f>C257-H257</f>
        <v>-1844</v>
      </c>
      <c r="O257" s="32">
        <f>D257-I257</f>
        <v>1844</v>
      </c>
      <c r="P257" s="27">
        <f>E257-J257</f>
        <v>0</v>
      </c>
      <c r="Q257" s="27">
        <f>F257-K257</f>
        <v>0</v>
      </c>
    </row>
    <row r="258" spans="1:17" ht="17" thickBot="1" x14ac:dyDescent="0.25">
      <c r="A258" s="25" t="s">
        <v>40</v>
      </c>
      <c r="C258" s="4">
        <v>0</v>
      </c>
      <c r="D258" s="4">
        <v>0</v>
      </c>
      <c r="E258" s="4">
        <v>698</v>
      </c>
      <c r="F258" s="4">
        <v>698</v>
      </c>
      <c r="H258" s="4">
        <v>0</v>
      </c>
      <c r="I258" s="4">
        <v>0</v>
      </c>
      <c r="J258" s="4">
        <v>698</v>
      </c>
      <c r="K258" s="4">
        <v>698</v>
      </c>
      <c r="N258" s="4">
        <f>C258-H258</f>
        <v>0</v>
      </c>
      <c r="O258" s="4">
        <f t="shared" ref="O258:O260" si="39">D258-I258</f>
        <v>0</v>
      </c>
      <c r="P258" s="4">
        <f t="shared" ref="P258:P260" si="40">E258-J258</f>
        <v>0</v>
      </c>
      <c r="Q258" s="4">
        <f t="shared" ref="Q258:Q260" si="41">F258-K258</f>
        <v>0</v>
      </c>
    </row>
    <row r="259" spans="1:17" ht="33" thickBot="1" x14ac:dyDescent="0.25">
      <c r="A259" s="26" t="s">
        <v>41</v>
      </c>
      <c r="C259" s="31">
        <f>SUM(C257:C258)</f>
        <v>114.48117097097565</v>
      </c>
      <c r="D259" s="32">
        <f t="shared" ref="D259" si="42">SUM(D257:D258)</f>
        <v>-41914.481007328097</v>
      </c>
      <c r="E259" s="27">
        <f t="shared" ref="E259" si="43">SUM(E257:E258)</f>
        <v>-6146</v>
      </c>
      <c r="F259" s="27">
        <f t="shared" ref="F259" si="44">SUM(F257:F258)</f>
        <v>-47945.999836357121</v>
      </c>
      <c r="H259" s="31">
        <f>SUM(H257:H258)</f>
        <v>1958.4811709709757</v>
      </c>
      <c r="I259" s="32">
        <f>SUM(I257:I258)</f>
        <v>-43758.481007328097</v>
      </c>
      <c r="J259" s="27">
        <f>SUM(J257:J258)</f>
        <v>-6146</v>
      </c>
      <c r="K259" s="27">
        <f>SUM(K257:K258)</f>
        <v>-47945.999836357121</v>
      </c>
      <c r="N259" s="31">
        <f>C259-H259</f>
        <v>-1844</v>
      </c>
      <c r="O259" s="32">
        <f t="shared" si="39"/>
        <v>1844</v>
      </c>
      <c r="P259" s="27">
        <f t="shared" si="40"/>
        <v>0</v>
      </c>
      <c r="Q259" s="27">
        <f t="shared" si="41"/>
        <v>0</v>
      </c>
    </row>
    <row r="260" spans="1:17" ht="33" thickBot="1" x14ac:dyDescent="0.25">
      <c r="A260" s="25" t="s">
        <v>42</v>
      </c>
      <c r="C260" s="12">
        <v>-119</v>
      </c>
      <c r="D260" s="12">
        <v>-144</v>
      </c>
      <c r="E260" s="12">
        <v>0</v>
      </c>
      <c r="F260" s="12">
        <v>-263</v>
      </c>
      <c r="H260" s="12">
        <v>-119</v>
      </c>
      <c r="I260" s="12">
        <v>-144</v>
      </c>
      <c r="J260" s="12">
        <v>0</v>
      </c>
      <c r="K260" s="12">
        <v>-263</v>
      </c>
      <c r="N260" s="12">
        <f>C260-H260</f>
        <v>0</v>
      </c>
      <c r="O260" s="12">
        <f t="shared" si="39"/>
        <v>0</v>
      </c>
      <c r="P260" s="12">
        <f t="shared" si="40"/>
        <v>0</v>
      </c>
      <c r="Q260" s="12">
        <f t="shared" si="41"/>
        <v>0</v>
      </c>
    </row>
    <row r="261" spans="1:17" ht="17" thickBot="1" x14ac:dyDescent="0.25">
      <c r="A261" s="26" t="s">
        <v>43</v>
      </c>
      <c r="C261" s="31">
        <f>SUM(C259:C260)</f>
        <v>-4.5188290290243458</v>
      </c>
      <c r="D261" s="32">
        <f t="shared" ref="D261" si="45">SUM(D259:D260)</f>
        <v>-42058.481007328097</v>
      </c>
      <c r="E261" s="28">
        <f t="shared" ref="E261" si="46">SUM(E259:E260)</f>
        <v>-6146</v>
      </c>
      <c r="F261" s="28">
        <f t="shared" ref="F261" si="47">SUM(F259:F260)</f>
        <v>-48208.999836357121</v>
      </c>
      <c r="G261" s="12"/>
      <c r="H261" s="31">
        <f>SUM(H259:H260)</f>
        <v>1839.4811709709757</v>
      </c>
      <c r="I261" s="32">
        <f>SUM(I259:I260)</f>
        <v>-43902.481007328097</v>
      </c>
      <c r="J261" s="28">
        <f>SUM(J259:J260)</f>
        <v>-6146</v>
      </c>
      <c r="K261" s="28">
        <f>SUM(K259:K260)</f>
        <v>-48208.999836357121</v>
      </c>
      <c r="N261" s="31">
        <f>C261-H261</f>
        <v>-1844</v>
      </c>
      <c r="O261" s="32">
        <f>D261-I261</f>
        <v>1844</v>
      </c>
      <c r="P261" s="28">
        <f>E261-J261</f>
        <v>0</v>
      </c>
      <c r="Q261" s="28">
        <f>F261-K261</f>
        <v>0</v>
      </c>
    </row>
    <row r="262" spans="1:17" x14ac:dyDescent="0.2">
      <c r="A262" s="25"/>
      <c r="G262" s="4"/>
    </row>
    <row r="263" spans="1:17" ht="16" x14ac:dyDescent="0.2">
      <c r="A263" s="25" t="s">
        <v>44</v>
      </c>
      <c r="B263" s="3"/>
      <c r="C263" s="4">
        <v>0</v>
      </c>
      <c r="D263" s="4">
        <v>0</v>
      </c>
      <c r="E263" s="4">
        <v>594</v>
      </c>
      <c r="F263" s="4">
        <v>594</v>
      </c>
      <c r="G263" s="4"/>
      <c r="H263" s="4">
        <v>0</v>
      </c>
      <c r="I263" s="4">
        <v>0</v>
      </c>
      <c r="J263" s="4">
        <v>594</v>
      </c>
      <c r="K263" s="4">
        <v>594</v>
      </c>
      <c r="N263" s="4">
        <f>C263-H263</f>
        <v>0</v>
      </c>
      <c r="O263" s="4">
        <f t="shared" ref="O263:O265" si="48">D263-I263</f>
        <v>0</v>
      </c>
      <c r="P263" s="4">
        <f t="shared" ref="P263:P265" si="49">E263-J263</f>
        <v>0</v>
      </c>
      <c r="Q263" s="4">
        <f t="shared" ref="Q263:Q265" si="50">F263-K263</f>
        <v>0</v>
      </c>
    </row>
    <row r="264" spans="1:17" ht="16" x14ac:dyDescent="0.2">
      <c r="A264" s="25" t="s">
        <v>45</v>
      </c>
      <c r="B264" s="3"/>
      <c r="C264" s="4">
        <v>0</v>
      </c>
      <c r="D264" s="4">
        <v>0</v>
      </c>
      <c r="E264" s="4">
        <v>-4874</v>
      </c>
      <c r="F264" s="4">
        <v>-4874</v>
      </c>
      <c r="G264" s="4"/>
      <c r="H264" s="4">
        <v>0</v>
      </c>
      <c r="I264" s="4">
        <v>0</v>
      </c>
      <c r="J264" s="4">
        <v>-4874</v>
      </c>
      <c r="K264" s="4">
        <v>-4874</v>
      </c>
      <c r="N264" s="4">
        <f>C264-H264</f>
        <v>0</v>
      </c>
      <c r="O264" s="4">
        <f t="shared" si="48"/>
        <v>0</v>
      </c>
      <c r="P264" s="4">
        <f t="shared" si="49"/>
        <v>0</v>
      </c>
      <c r="Q264" s="4">
        <f t="shared" si="50"/>
        <v>0</v>
      </c>
    </row>
    <row r="265" spans="1:17" ht="16" x14ac:dyDescent="0.2">
      <c r="A265" s="26" t="s">
        <v>46</v>
      </c>
      <c r="B265" s="3"/>
      <c r="C265" s="29">
        <v>0</v>
      </c>
      <c r="D265" s="29">
        <v>0</v>
      </c>
      <c r="E265" s="29">
        <f>SUM(E263:E264)</f>
        <v>-4280</v>
      </c>
      <c r="F265" s="29">
        <f>SUM(F263:F264)</f>
        <v>-4280</v>
      </c>
      <c r="G265" s="4"/>
      <c r="H265" s="29">
        <v>0</v>
      </c>
      <c r="I265" s="29">
        <v>0</v>
      </c>
      <c r="J265" s="29">
        <f>SUM(J263:J264)</f>
        <v>-4280</v>
      </c>
      <c r="K265" s="29">
        <f>SUM(K263:K264)</f>
        <v>-4280</v>
      </c>
      <c r="N265" s="29">
        <f>C265-H265</f>
        <v>0</v>
      </c>
      <c r="O265" s="29">
        <f t="shared" si="48"/>
        <v>0</v>
      </c>
      <c r="P265" s="29">
        <f t="shared" si="49"/>
        <v>0</v>
      </c>
      <c r="Q265" s="29">
        <f t="shared" si="50"/>
        <v>0</v>
      </c>
    </row>
    <row r="266" spans="1:17" ht="16" thickBot="1" x14ac:dyDescent="0.25">
      <c r="A266" s="26"/>
      <c r="B266" s="3"/>
      <c r="C266" s="4"/>
      <c r="D266" s="4"/>
      <c r="E266" s="4"/>
      <c r="F266" s="4"/>
      <c r="G266" s="4"/>
      <c r="H266" s="4"/>
      <c r="I266" s="4"/>
      <c r="J266" s="4"/>
      <c r="K266" s="4"/>
      <c r="N266" s="4"/>
      <c r="O266" s="4"/>
      <c r="P266" s="4"/>
      <c r="Q266" s="4"/>
    </row>
    <row r="267" spans="1:17" ht="33" thickBot="1" x14ac:dyDescent="0.25">
      <c r="A267" s="26" t="s">
        <v>47</v>
      </c>
      <c r="B267" s="3"/>
      <c r="C267" s="5">
        <f>C261+C265</f>
        <v>-4.5188290290243458</v>
      </c>
      <c r="D267" s="6">
        <f>D261+D265</f>
        <v>-42058.481007328097</v>
      </c>
      <c r="E267" s="30">
        <f>E261+E265</f>
        <v>-10426</v>
      </c>
      <c r="F267" s="30">
        <f>F261+F265</f>
        <v>-52488.999836357121</v>
      </c>
      <c r="G267" s="4"/>
      <c r="H267" s="5">
        <f>H261+H265</f>
        <v>1839.4811709709757</v>
      </c>
      <c r="I267" s="6">
        <f>I261+I265</f>
        <v>-43902.481007328097</v>
      </c>
      <c r="J267" s="30">
        <f>J261+J265</f>
        <v>-10426</v>
      </c>
      <c r="K267" s="30">
        <f>K261+K265</f>
        <v>-52488.999836357121</v>
      </c>
      <c r="N267" s="5">
        <f>C267-H267</f>
        <v>-1844</v>
      </c>
      <c r="O267" s="6">
        <f>D267-I267</f>
        <v>1844</v>
      </c>
      <c r="P267" s="30">
        <f>E267-J267</f>
        <v>0</v>
      </c>
      <c r="Q267" s="30">
        <f>F267-K267</f>
        <v>0</v>
      </c>
    </row>
    <row r="268" spans="1:17" ht="16" thickBot="1" x14ac:dyDescent="0.25">
      <c r="A268" s="26"/>
      <c r="C268" s="4"/>
      <c r="D268" s="4"/>
      <c r="E268" s="4"/>
      <c r="F268" s="4"/>
      <c r="G268" s="4"/>
      <c r="H268" s="4"/>
      <c r="I268" s="4"/>
      <c r="J268" s="4"/>
      <c r="K268" s="4"/>
      <c r="N268" s="4"/>
      <c r="O268" s="4"/>
      <c r="P268" s="4"/>
      <c r="Q268" s="4"/>
    </row>
    <row r="269" spans="1:17" ht="17" thickBot="1" x14ac:dyDescent="0.25">
      <c r="A269" s="26" t="s">
        <v>29</v>
      </c>
      <c r="B269" s="3"/>
      <c r="C269" s="5">
        <v>11127.000000000004</v>
      </c>
      <c r="D269" s="6">
        <v>-5733</v>
      </c>
      <c r="E269" s="4">
        <v>0</v>
      </c>
      <c r="F269" s="4">
        <v>5394</v>
      </c>
      <c r="G269" s="4"/>
      <c r="H269" s="5">
        <v>12971.000000000004</v>
      </c>
      <c r="I269" s="6">
        <v>-7577</v>
      </c>
      <c r="J269" s="4">
        <v>0</v>
      </c>
      <c r="K269" s="4">
        <v>5394</v>
      </c>
      <c r="N269" s="5">
        <f t="shared" ref="N269:Q271" si="51">C269-H269</f>
        <v>-1844</v>
      </c>
      <c r="O269" s="6">
        <f t="shared" si="51"/>
        <v>1844</v>
      </c>
      <c r="P269" s="4">
        <f t="shared" si="51"/>
        <v>0</v>
      </c>
      <c r="Q269" s="4">
        <f t="shared" si="51"/>
        <v>0</v>
      </c>
    </row>
    <row r="270" spans="1:17" ht="17" thickBot="1" x14ac:dyDescent="0.25">
      <c r="A270" s="26" t="s">
        <v>48</v>
      </c>
      <c r="B270" s="3"/>
      <c r="C270" s="33">
        <f>C269/C239</f>
        <v>0.31100986667412034</v>
      </c>
      <c r="D270" s="34">
        <f>D269/D239</f>
        <v>-0.41345737775854607</v>
      </c>
      <c r="E270" s="4">
        <v>0</v>
      </c>
      <c r="F270" s="1">
        <f>F269/F239</f>
        <v>0.10865580242934553</v>
      </c>
      <c r="G270" s="4"/>
      <c r="H270" s="33">
        <f>H269/H239</f>
        <v>0.3625513598121699</v>
      </c>
      <c r="I270" s="34">
        <f>I269/I239</f>
        <v>-0.54644454060291359</v>
      </c>
      <c r="J270" s="4">
        <v>0</v>
      </c>
      <c r="K270" s="1">
        <f>K269/K239</f>
        <v>0.10865580242934553</v>
      </c>
      <c r="N270" s="36">
        <f t="shared" si="51"/>
        <v>-5.1541493138049566E-2</v>
      </c>
      <c r="O270" s="37">
        <f t="shared" si="51"/>
        <v>0.13298716284436751</v>
      </c>
      <c r="P270" s="4">
        <f t="shared" si="51"/>
        <v>0</v>
      </c>
      <c r="Q270" s="4">
        <f t="shared" si="51"/>
        <v>0</v>
      </c>
    </row>
    <row r="271" spans="1:17" ht="16" x14ac:dyDescent="0.2">
      <c r="A271" s="26" t="s">
        <v>5</v>
      </c>
      <c r="B271" s="3"/>
      <c r="C271" s="4">
        <v>76730</v>
      </c>
      <c r="D271" s="4">
        <v>51970</v>
      </c>
      <c r="E271" s="4">
        <v>0</v>
      </c>
      <c r="F271" s="4">
        <f>SUM(C271:E271)</f>
        <v>128700</v>
      </c>
      <c r="G271" s="4"/>
      <c r="H271" s="4">
        <v>76730</v>
      </c>
      <c r="I271" s="4">
        <v>51970</v>
      </c>
      <c r="J271" s="4">
        <v>0</v>
      </c>
      <c r="K271" s="4">
        <f>SUM(H271:J271)</f>
        <v>128700</v>
      </c>
      <c r="N271" s="4">
        <f t="shared" si="51"/>
        <v>0</v>
      </c>
      <c r="O271" s="4">
        <f t="shared" si="51"/>
        <v>0</v>
      </c>
      <c r="P271" s="4">
        <f t="shared" si="51"/>
        <v>0</v>
      </c>
      <c r="Q271" s="4">
        <f t="shared" si="51"/>
        <v>0</v>
      </c>
    </row>
    <row r="276" spans="1:1" ht="16" x14ac:dyDescent="0.2">
      <c r="A276" s="13" t="s">
        <v>51</v>
      </c>
    </row>
    <row r="309" spans="1:16" ht="16" thickBot="1" x14ac:dyDescent="0.25"/>
    <row r="310" spans="1:16" ht="16" thickBot="1" x14ac:dyDescent="0.25">
      <c r="B310" s="82" t="s">
        <v>1</v>
      </c>
      <c r="C310" s="83"/>
      <c r="D310" s="83"/>
      <c r="E310" s="84"/>
      <c r="G310" s="82" t="s">
        <v>2</v>
      </c>
      <c r="H310" s="83"/>
      <c r="I310" s="83"/>
      <c r="J310" s="84"/>
      <c r="M310" s="82" t="s">
        <v>8</v>
      </c>
      <c r="N310" s="83"/>
      <c r="O310" s="83"/>
      <c r="P310" s="84"/>
    </row>
    <row r="311" spans="1:16" ht="33" thickBot="1" x14ac:dyDescent="0.25">
      <c r="B311" s="42" t="s">
        <v>31</v>
      </c>
      <c r="C311" s="42" t="s">
        <v>57</v>
      </c>
      <c r="D311" s="42" t="s">
        <v>58</v>
      </c>
      <c r="E311" s="61" t="s">
        <v>13</v>
      </c>
      <c r="G311" s="42" t="s">
        <v>31</v>
      </c>
      <c r="H311" s="42" t="s">
        <v>57</v>
      </c>
      <c r="I311" s="57" t="s">
        <v>58</v>
      </c>
      <c r="J311" s="61" t="s">
        <v>13</v>
      </c>
      <c r="M311" s="42" t="s">
        <v>31</v>
      </c>
      <c r="N311" s="42" t="s">
        <v>57</v>
      </c>
      <c r="O311" s="42" t="s">
        <v>58</v>
      </c>
      <c r="P311" s="61" t="s">
        <v>13</v>
      </c>
    </row>
    <row r="312" spans="1:16" ht="27.5" customHeight="1" thickBot="1" x14ac:dyDescent="0.25">
      <c r="B312" s="43" t="s">
        <v>3</v>
      </c>
      <c r="C312" s="43" t="s">
        <v>3</v>
      </c>
      <c r="D312" s="43" t="s">
        <v>3</v>
      </c>
      <c r="E312" s="60" t="s">
        <v>3</v>
      </c>
      <c r="F312" s="25"/>
      <c r="G312" s="43" t="s">
        <v>3</v>
      </c>
      <c r="H312" s="43" t="s">
        <v>3</v>
      </c>
      <c r="I312" s="43" t="s">
        <v>3</v>
      </c>
      <c r="J312" s="43" t="s">
        <v>3</v>
      </c>
      <c r="K312" s="25"/>
      <c r="L312" s="25"/>
      <c r="M312" s="43" t="s">
        <v>3</v>
      </c>
      <c r="N312" s="43" t="s">
        <v>3</v>
      </c>
      <c r="O312" s="43" t="s">
        <v>3</v>
      </c>
      <c r="P312" s="43" t="s">
        <v>3</v>
      </c>
    </row>
    <row r="313" spans="1:16" x14ac:dyDescent="0.2">
      <c r="A313" t="s">
        <v>25</v>
      </c>
      <c r="B313" s="4">
        <v>14324</v>
      </c>
      <c r="C313" s="4">
        <v>1677</v>
      </c>
      <c r="D313" s="4">
        <v>0</v>
      </c>
      <c r="E313" s="12">
        <f>SUM(B313:D313)</f>
        <v>16001</v>
      </c>
      <c r="G313" s="4">
        <v>14324</v>
      </c>
      <c r="H313" s="4">
        <v>1677</v>
      </c>
      <c r="I313" s="4">
        <v>0</v>
      </c>
      <c r="J313" s="12">
        <f>SUM(G313:I313)</f>
        <v>16001</v>
      </c>
      <c r="M313" s="4">
        <f>B313-G313</f>
        <v>0</v>
      </c>
      <c r="N313" s="4">
        <f t="shared" ref="N313:P313" si="52">C313-H313</f>
        <v>0</v>
      </c>
      <c r="O313" s="4">
        <f t="shared" si="52"/>
        <v>0</v>
      </c>
      <c r="P313" s="4">
        <f t="shared" si="52"/>
        <v>0</v>
      </c>
    </row>
    <row r="314" spans="1:16" x14ac:dyDescent="0.2">
      <c r="A314" s="39"/>
      <c r="B314" s="4"/>
      <c r="C314" s="4"/>
      <c r="D314" s="4"/>
      <c r="E314" s="12"/>
      <c r="G314" s="4"/>
      <c r="H314" s="4"/>
      <c r="I314" s="4"/>
      <c r="J314" s="12"/>
      <c r="M314" s="4"/>
      <c r="N314" s="4"/>
      <c r="O314" s="4"/>
      <c r="P314" s="4"/>
    </row>
    <row r="315" spans="1:16" x14ac:dyDescent="0.2">
      <c r="A315" s="40" t="s">
        <v>52</v>
      </c>
      <c r="B315" s="4">
        <v>8789</v>
      </c>
      <c r="C315" s="4">
        <v>1070</v>
      </c>
      <c r="D315" s="4">
        <v>0</v>
      </c>
      <c r="E315" s="12">
        <f t="shared" ref="E315:E323" si="53">SUM(B315:D315)</f>
        <v>9859</v>
      </c>
      <c r="G315" s="4">
        <v>8789</v>
      </c>
      <c r="H315" s="4">
        <v>1070</v>
      </c>
      <c r="I315" s="4">
        <v>0</v>
      </c>
      <c r="J315" s="12">
        <f t="shared" ref="J315" si="54">SUM(G315:I315)</f>
        <v>9859</v>
      </c>
      <c r="M315" s="4">
        <f t="shared" ref="M315:M321" si="55">B315-G315</f>
        <v>0</v>
      </c>
      <c r="N315" s="4">
        <f t="shared" ref="N315:N321" si="56">C315-H315</f>
        <v>0</v>
      </c>
      <c r="O315" s="4">
        <f t="shared" ref="O315:O321" si="57">D315-I315</f>
        <v>0</v>
      </c>
      <c r="P315" s="4">
        <f t="shared" ref="P315:P321" si="58">E315-J315</f>
        <v>0</v>
      </c>
    </row>
    <row r="316" spans="1:16" x14ac:dyDescent="0.2">
      <c r="A316" s="41"/>
      <c r="B316" s="4"/>
      <c r="C316" s="4"/>
      <c r="D316" s="4"/>
      <c r="E316" s="12"/>
      <c r="G316" s="4"/>
      <c r="H316" s="4"/>
      <c r="I316" s="4"/>
      <c r="J316" s="12"/>
      <c r="M316" s="4"/>
      <c r="N316" s="4"/>
      <c r="O316" s="4"/>
      <c r="P316" s="4"/>
    </row>
    <row r="317" spans="1:16" x14ac:dyDescent="0.2">
      <c r="A317" s="40" t="s">
        <v>53</v>
      </c>
      <c r="B317" s="4">
        <v>5535</v>
      </c>
      <c r="C317" s="4">
        <v>607</v>
      </c>
      <c r="D317" s="4">
        <v>0</v>
      </c>
      <c r="E317" s="12">
        <f t="shared" si="53"/>
        <v>6142</v>
      </c>
      <c r="G317" s="4">
        <v>5535</v>
      </c>
      <c r="H317" s="4">
        <v>607</v>
      </c>
      <c r="I317" s="4">
        <v>0</v>
      </c>
      <c r="J317" s="12">
        <f t="shared" ref="J317" si="59">SUM(G317:I317)</f>
        <v>6142</v>
      </c>
      <c r="M317" s="4">
        <f t="shared" si="55"/>
        <v>0</v>
      </c>
      <c r="N317" s="4">
        <f t="shared" si="56"/>
        <v>0</v>
      </c>
      <c r="O317" s="4">
        <f t="shared" si="57"/>
        <v>0</v>
      </c>
      <c r="P317" s="4">
        <f t="shared" si="58"/>
        <v>0</v>
      </c>
    </row>
    <row r="318" spans="1:16" x14ac:dyDescent="0.2">
      <c r="A318" s="39"/>
      <c r="B318" s="4"/>
      <c r="C318" s="4"/>
      <c r="D318" s="4"/>
      <c r="E318" s="12"/>
      <c r="G318" s="4"/>
      <c r="H318" s="4"/>
      <c r="I318" s="4"/>
      <c r="J318" s="12"/>
      <c r="M318" s="4"/>
      <c r="N318" s="4"/>
      <c r="O318" s="4"/>
      <c r="P318" s="4"/>
    </row>
    <row r="319" spans="1:16" ht="16" thickBot="1" x14ac:dyDescent="0.25">
      <c r="A319" t="s">
        <v>15</v>
      </c>
      <c r="B319" s="4">
        <v>-4543</v>
      </c>
      <c r="C319" s="4">
        <v>-20</v>
      </c>
      <c r="D319" s="4">
        <v>0</v>
      </c>
      <c r="E319" s="12">
        <f t="shared" si="53"/>
        <v>-4563</v>
      </c>
      <c r="G319" s="44">
        <v>-4543</v>
      </c>
      <c r="H319" s="44">
        <v>-20</v>
      </c>
      <c r="I319" s="4">
        <v>0</v>
      </c>
      <c r="J319" s="12">
        <f t="shared" ref="J319:J323" si="60">SUM(G319:I319)</f>
        <v>-4563</v>
      </c>
      <c r="M319" s="4">
        <f t="shared" si="55"/>
        <v>0</v>
      </c>
      <c r="N319" s="4">
        <f t="shared" si="56"/>
        <v>0</v>
      </c>
      <c r="O319" s="4">
        <f t="shared" si="57"/>
        <v>0</v>
      </c>
      <c r="P319" s="4">
        <f t="shared" si="58"/>
        <v>0</v>
      </c>
    </row>
    <row r="320" spans="1:16" x14ac:dyDescent="0.2">
      <c r="A320" t="s">
        <v>54</v>
      </c>
      <c r="B320" s="7">
        <v>-4548</v>
      </c>
      <c r="C320" s="63">
        <v>-453</v>
      </c>
      <c r="D320" s="63">
        <v>-1712</v>
      </c>
      <c r="E320" s="67">
        <f t="shared" si="53"/>
        <v>-6713</v>
      </c>
      <c r="G320" s="65">
        <v>-3408</v>
      </c>
      <c r="H320" s="66">
        <v>-303</v>
      </c>
      <c r="I320" s="66">
        <v>-2696</v>
      </c>
      <c r="J320" s="67">
        <f t="shared" si="60"/>
        <v>-6407</v>
      </c>
      <c r="M320" s="7">
        <f t="shared" si="55"/>
        <v>-1140</v>
      </c>
      <c r="N320" s="63">
        <f t="shared" si="56"/>
        <v>-150</v>
      </c>
      <c r="O320" s="63">
        <f t="shared" si="57"/>
        <v>984</v>
      </c>
      <c r="P320" s="8">
        <f t="shared" si="58"/>
        <v>-306</v>
      </c>
    </row>
    <row r="321" spans="1:17" ht="16" thickBot="1" x14ac:dyDescent="0.25">
      <c r="A321" t="s">
        <v>55</v>
      </c>
      <c r="B321" s="9">
        <v>-1421</v>
      </c>
      <c r="C321" s="64">
        <v>-424</v>
      </c>
      <c r="D321" s="64">
        <v>-1015</v>
      </c>
      <c r="E321" s="70">
        <f t="shared" si="53"/>
        <v>-2860</v>
      </c>
      <c r="G321" s="68">
        <v>-1011</v>
      </c>
      <c r="H321" s="69">
        <v>-276</v>
      </c>
      <c r="I321" s="69">
        <v>-1879</v>
      </c>
      <c r="J321" s="70">
        <f t="shared" si="60"/>
        <v>-3166</v>
      </c>
      <c r="M321" s="9">
        <f t="shared" si="55"/>
        <v>-410</v>
      </c>
      <c r="N321" s="64">
        <f t="shared" si="56"/>
        <v>-148</v>
      </c>
      <c r="O321" s="64">
        <f t="shared" si="57"/>
        <v>864</v>
      </c>
      <c r="P321" s="10">
        <f t="shared" si="58"/>
        <v>306</v>
      </c>
    </row>
    <row r="322" spans="1:17" ht="16" thickBot="1" x14ac:dyDescent="0.25">
      <c r="B322" s="4"/>
      <c r="C322" s="4"/>
      <c r="D322" s="4"/>
      <c r="E322" s="12">
        <f t="shared" si="53"/>
        <v>0</v>
      </c>
      <c r="G322" s="4"/>
      <c r="H322" s="4"/>
      <c r="I322" s="4"/>
      <c r="J322" s="12"/>
      <c r="M322" s="4"/>
      <c r="N322" s="4"/>
      <c r="O322" s="4"/>
      <c r="P322" s="12"/>
    </row>
    <row r="323" spans="1:17" ht="16" thickBot="1" x14ac:dyDescent="0.25">
      <c r="A323" t="s">
        <v>29</v>
      </c>
      <c r="B323" s="5">
        <f>B313+SUM(B319:B321)</f>
        <v>3812</v>
      </c>
      <c r="C323" s="71">
        <f>C313+SUM(C319:C321)</f>
        <v>780</v>
      </c>
      <c r="D323" s="6">
        <f>D313+SUM(D319:D321)</f>
        <v>-2727</v>
      </c>
      <c r="E323" s="12">
        <f t="shared" si="53"/>
        <v>1865</v>
      </c>
      <c r="G323" s="5">
        <f>G313+SUM(G319:G321)</f>
        <v>5362</v>
      </c>
      <c r="H323" s="71">
        <f>H313+SUM(H319:H321)</f>
        <v>1078</v>
      </c>
      <c r="I323" s="6">
        <f>I313+SUM(I319:I321)</f>
        <v>-4575</v>
      </c>
      <c r="J323" s="12">
        <f t="shared" si="60"/>
        <v>1865</v>
      </c>
      <c r="M323" s="5">
        <f>B323-G323</f>
        <v>-1550</v>
      </c>
      <c r="N323" s="71">
        <f t="shared" ref="N323:P323" si="61">C323-H323</f>
        <v>-298</v>
      </c>
      <c r="O323" s="6">
        <f t="shared" si="61"/>
        <v>1848</v>
      </c>
      <c r="P323" s="4">
        <f t="shared" si="61"/>
        <v>0</v>
      </c>
    </row>
    <row r="324" spans="1:17" ht="16" thickBot="1" x14ac:dyDescent="0.25">
      <c r="A324" t="s">
        <v>56</v>
      </c>
      <c r="B324" s="4"/>
      <c r="C324" s="4"/>
      <c r="D324" s="4"/>
      <c r="E324" s="12"/>
      <c r="G324" s="4"/>
      <c r="H324" s="4"/>
      <c r="I324" s="4"/>
      <c r="J324" s="12"/>
      <c r="M324" s="4"/>
      <c r="N324" s="4"/>
      <c r="O324" s="4"/>
      <c r="P324" s="12"/>
    </row>
    <row r="325" spans="1:17" ht="16" thickBot="1" x14ac:dyDescent="0.25">
      <c r="A325" t="s">
        <v>48</v>
      </c>
      <c r="B325" s="33">
        <f>B323/B313</f>
        <v>0.26612678022898634</v>
      </c>
      <c r="C325" s="34">
        <f>C323/C313</f>
        <v>0.46511627906976744</v>
      </c>
      <c r="E325" s="1">
        <f>E323/E313</f>
        <v>0.11655521529904381</v>
      </c>
      <c r="G325" s="33">
        <f>G323/G313</f>
        <v>0.37433677743647026</v>
      </c>
      <c r="H325" s="34">
        <f>H323/H313</f>
        <v>0.64281454979129393</v>
      </c>
      <c r="J325" s="1">
        <f>J323/J313</f>
        <v>0.11655521529904381</v>
      </c>
      <c r="M325" s="33">
        <f>B325-G325</f>
        <v>-0.10820999720748392</v>
      </c>
      <c r="N325" s="34">
        <f t="shared" ref="N325:P325" si="62">C325-H325</f>
        <v>-0.1776982707215265</v>
      </c>
      <c r="O325" s="1">
        <f t="shared" si="62"/>
        <v>0</v>
      </c>
      <c r="P325" s="1">
        <f t="shared" si="62"/>
        <v>0</v>
      </c>
      <c r="Q325" s="1"/>
    </row>
    <row r="327" spans="1:17" x14ac:dyDescent="0.2">
      <c r="A327" t="s">
        <v>30</v>
      </c>
      <c r="B327" s="4">
        <v>41432</v>
      </c>
      <c r="C327" s="4">
        <v>2645</v>
      </c>
      <c r="E327" s="12">
        <f t="shared" ref="E327" si="63">SUM(B327:D327)</f>
        <v>44077</v>
      </c>
      <c r="G327" s="4">
        <v>41432</v>
      </c>
      <c r="H327" s="4">
        <v>2645</v>
      </c>
      <c r="J327" s="12">
        <f t="shared" ref="J327" si="64">SUM(G327:I327)</f>
        <v>44077</v>
      </c>
      <c r="M327" s="4">
        <f>B327-G327</f>
        <v>0</v>
      </c>
      <c r="N327" s="4">
        <f t="shared" ref="N327" si="65">C327-H327</f>
        <v>0</v>
      </c>
      <c r="O327" s="4">
        <f t="shared" ref="O327" si="66">D327-I327</f>
        <v>0</v>
      </c>
      <c r="P327" s="4">
        <f t="shared" ref="P327" si="67">E327-J327</f>
        <v>0</v>
      </c>
    </row>
    <row r="365" spans="2:16" ht="16" thickBot="1" x14ac:dyDescent="0.25"/>
    <row r="366" spans="2:16" ht="16" thickBot="1" x14ac:dyDescent="0.25">
      <c r="B366" s="82" t="s">
        <v>1</v>
      </c>
      <c r="C366" s="83"/>
      <c r="D366" s="83"/>
      <c r="E366" s="84"/>
      <c r="G366" s="82" t="s">
        <v>2</v>
      </c>
      <c r="H366" s="83"/>
      <c r="I366" s="83"/>
      <c r="J366" s="84"/>
      <c r="M366" s="82" t="s">
        <v>8</v>
      </c>
      <c r="N366" s="83"/>
      <c r="O366" s="83"/>
      <c r="P366" s="84"/>
    </row>
    <row r="367" spans="2:16" ht="33" thickBot="1" x14ac:dyDescent="0.25">
      <c r="B367" s="42" t="s">
        <v>31</v>
      </c>
      <c r="C367" s="42" t="s">
        <v>57</v>
      </c>
      <c r="D367" s="42" t="s">
        <v>58</v>
      </c>
      <c r="E367" s="61" t="s">
        <v>13</v>
      </c>
      <c r="G367" s="42" t="s">
        <v>31</v>
      </c>
      <c r="H367" s="42" t="s">
        <v>57</v>
      </c>
      <c r="I367" s="57" t="s">
        <v>58</v>
      </c>
      <c r="J367" s="61" t="s">
        <v>13</v>
      </c>
      <c r="M367" s="42" t="s">
        <v>31</v>
      </c>
      <c r="N367" s="42" t="s">
        <v>57</v>
      </c>
      <c r="O367" s="42" t="s">
        <v>58</v>
      </c>
      <c r="P367" s="61" t="s">
        <v>13</v>
      </c>
    </row>
    <row r="368" spans="2:16" ht="27.5" customHeight="1" thickBot="1" x14ac:dyDescent="0.25">
      <c r="B368" s="43" t="s">
        <v>28</v>
      </c>
      <c r="C368" s="43" t="s">
        <v>28</v>
      </c>
      <c r="D368" s="43" t="s">
        <v>28</v>
      </c>
      <c r="E368" s="60" t="s">
        <v>28</v>
      </c>
      <c r="G368" s="43" t="s">
        <v>28</v>
      </c>
      <c r="H368" s="43" t="s">
        <v>28</v>
      </c>
      <c r="I368" s="43" t="s">
        <v>28</v>
      </c>
      <c r="J368" s="43" t="s">
        <v>28</v>
      </c>
      <c r="M368" s="43" t="s">
        <v>28</v>
      </c>
      <c r="N368" s="43" t="s">
        <v>28</v>
      </c>
      <c r="O368" s="43" t="s">
        <v>28</v>
      </c>
      <c r="P368" s="43" t="s">
        <v>28</v>
      </c>
    </row>
    <row r="369" spans="1:16" x14ac:dyDescent="0.2">
      <c r="A369" t="s">
        <v>25</v>
      </c>
      <c r="B369" s="4">
        <v>43916</v>
      </c>
      <c r="C369" s="4">
        <v>5727</v>
      </c>
      <c r="D369" s="4">
        <v>0</v>
      </c>
      <c r="E369" s="4">
        <f>SUM(B369:D369)</f>
        <v>49643</v>
      </c>
      <c r="G369" s="4">
        <v>43916</v>
      </c>
      <c r="H369" s="4">
        <v>5727</v>
      </c>
      <c r="I369" s="4">
        <v>0</v>
      </c>
      <c r="J369" s="12">
        <f>SUM(G369:I369)</f>
        <v>49643</v>
      </c>
      <c r="M369" s="4">
        <f>B369-G369</f>
        <v>0</v>
      </c>
      <c r="N369" s="4">
        <f t="shared" ref="N369" si="68">C369-H369</f>
        <v>0</v>
      </c>
      <c r="O369" s="4">
        <f t="shared" ref="O369" si="69">D369-I369</f>
        <v>0</v>
      </c>
      <c r="P369" s="4">
        <f t="shared" ref="P369" si="70">E369-J369</f>
        <v>0</v>
      </c>
    </row>
    <row r="370" spans="1:16" x14ac:dyDescent="0.2">
      <c r="A370" s="39"/>
      <c r="B370" s="4"/>
      <c r="C370" s="4"/>
      <c r="D370" s="4"/>
      <c r="E370" s="4"/>
      <c r="G370" s="4"/>
      <c r="H370" s="4"/>
      <c r="I370" s="4"/>
      <c r="J370" s="12"/>
      <c r="M370" s="4"/>
      <c r="N370" s="4"/>
      <c r="O370" s="4"/>
      <c r="P370" s="4"/>
    </row>
    <row r="371" spans="1:16" x14ac:dyDescent="0.2">
      <c r="A371" s="40" t="s">
        <v>52</v>
      </c>
      <c r="B371" s="4">
        <v>32425</v>
      </c>
      <c r="C371" s="4">
        <v>3352</v>
      </c>
      <c r="D371" s="4">
        <v>0</v>
      </c>
      <c r="E371" s="4">
        <f t="shared" ref="E371" si="71">SUM(B371:D371)</f>
        <v>35777</v>
      </c>
      <c r="G371" s="4">
        <v>32425</v>
      </c>
      <c r="H371" s="4">
        <v>3352</v>
      </c>
      <c r="I371" s="4">
        <v>0</v>
      </c>
      <c r="J371" s="12">
        <f t="shared" ref="J371" si="72">SUM(G371:I371)</f>
        <v>35777</v>
      </c>
      <c r="M371" s="4">
        <f t="shared" ref="M371" si="73">B371-G371</f>
        <v>0</v>
      </c>
      <c r="N371" s="4">
        <f t="shared" ref="N371" si="74">C371-H371</f>
        <v>0</v>
      </c>
      <c r="O371" s="4">
        <f t="shared" ref="O371" si="75">D371-I371</f>
        <v>0</v>
      </c>
      <c r="P371" s="4">
        <f t="shared" ref="P371" si="76">E371-J371</f>
        <v>0</v>
      </c>
    </row>
    <row r="372" spans="1:16" x14ac:dyDescent="0.2">
      <c r="A372" s="41"/>
      <c r="B372" s="4"/>
      <c r="C372" s="4"/>
      <c r="D372" s="4"/>
      <c r="E372" s="4"/>
      <c r="G372" s="4"/>
      <c r="H372" s="4"/>
      <c r="I372" s="4"/>
      <c r="J372" s="12"/>
      <c r="M372" s="4"/>
      <c r="N372" s="4"/>
      <c r="O372" s="4"/>
      <c r="P372" s="4"/>
    </row>
    <row r="373" spans="1:16" x14ac:dyDescent="0.2">
      <c r="A373" s="40" t="s">
        <v>53</v>
      </c>
      <c r="B373" s="4">
        <v>11491</v>
      </c>
      <c r="C373" s="4">
        <v>2375</v>
      </c>
      <c r="D373" s="4">
        <v>0</v>
      </c>
      <c r="E373" s="4">
        <f t="shared" ref="E373" si="77">SUM(B373:D373)</f>
        <v>13866</v>
      </c>
      <c r="G373" s="4">
        <v>11491</v>
      </c>
      <c r="H373" s="4">
        <v>2375</v>
      </c>
      <c r="I373" s="4">
        <v>0</v>
      </c>
      <c r="J373" s="12">
        <f t="shared" ref="J373" si="78">SUM(G373:I373)</f>
        <v>13866</v>
      </c>
      <c r="M373" s="4">
        <f t="shared" ref="M373" si="79">B373-G373</f>
        <v>0</v>
      </c>
      <c r="N373" s="4">
        <f t="shared" ref="N373" si="80">C373-H373</f>
        <v>0</v>
      </c>
      <c r="O373" s="4">
        <f t="shared" ref="O373" si="81">D373-I373</f>
        <v>0</v>
      </c>
      <c r="P373" s="4">
        <f t="shared" ref="P373" si="82">E373-J373</f>
        <v>0</v>
      </c>
    </row>
    <row r="374" spans="1:16" x14ac:dyDescent="0.2">
      <c r="A374" s="39"/>
      <c r="B374" s="4"/>
      <c r="C374" s="4"/>
      <c r="D374" s="4"/>
      <c r="E374" s="4"/>
      <c r="G374" s="4"/>
      <c r="H374" s="4"/>
      <c r="I374" s="4"/>
      <c r="J374" s="12"/>
      <c r="M374" s="4"/>
      <c r="N374" s="4"/>
      <c r="O374" s="4"/>
      <c r="P374" s="4"/>
    </row>
    <row r="375" spans="1:16" ht="16" thickBot="1" x14ac:dyDescent="0.25">
      <c r="A375" t="s">
        <v>15</v>
      </c>
      <c r="B375" s="4">
        <v>-10956</v>
      </c>
      <c r="C375" s="4">
        <v>-34</v>
      </c>
      <c r="D375" s="4">
        <v>0</v>
      </c>
      <c r="E375" s="4">
        <f t="shared" ref="E375:E379" si="83">SUM(B375:D375)</f>
        <v>-10990</v>
      </c>
      <c r="G375" s="4">
        <v>-10956</v>
      </c>
      <c r="H375" s="4">
        <v>-34</v>
      </c>
      <c r="I375" s="4">
        <v>0</v>
      </c>
      <c r="J375" s="12">
        <f t="shared" ref="J375:J379" si="84">SUM(G375:I375)</f>
        <v>-10990</v>
      </c>
      <c r="M375" s="4">
        <f t="shared" ref="M375:M377" si="85">B375-G375</f>
        <v>0</v>
      </c>
      <c r="N375" s="4">
        <f t="shared" ref="N375:N377" si="86">C375-H375</f>
        <v>0</v>
      </c>
      <c r="O375" s="4">
        <f t="shared" ref="O375:O377" si="87">D375-I375</f>
        <v>0</v>
      </c>
      <c r="P375" s="4">
        <f t="shared" ref="P375:P377" si="88">E375-J375</f>
        <v>0</v>
      </c>
    </row>
    <row r="376" spans="1:16" x14ac:dyDescent="0.2">
      <c r="A376" t="s">
        <v>54</v>
      </c>
      <c r="B376" s="7">
        <v>-16123</v>
      </c>
      <c r="C376" s="63">
        <v>-1404</v>
      </c>
      <c r="D376" s="63">
        <v>-6426</v>
      </c>
      <c r="E376" s="8">
        <f t="shared" si="83"/>
        <v>-23953</v>
      </c>
      <c r="G376" s="7">
        <v>-11337</v>
      </c>
      <c r="H376" s="63">
        <v>-1292</v>
      </c>
      <c r="I376" s="63">
        <v>-9727</v>
      </c>
      <c r="J376" s="8">
        <f t="shared" si="84"/>
        <v>-22356</v>
      </c>
      <c r="M376" s="7">
        <f t="shared" si="85"/>
        <v>-4786</v>
      </c>
      <c r="N376" s="63">
        <f t="shared" si="86"/>
        <v>-112</v>
      </c>
      <c r="O376" s="63">
        <f t="shared" si="87"/>
        <v>3301</v>
      </c>
      <c r="P376" s="8">
        <f t="shared" si="88"/>
        <v>-1597</v>
      </c>
    </row>
    <row r="377" spans="1:16" ht="16" thickBot="1" x14ac:dyDescent="0.25">
      <c r="A377" t="s">
        <v>55</v>
      </c>
      <c r="B377" s="9">
        <v>-4902</v>
      </c>
      <c r="C377" s="64">
        <v>-1547</v>
      </c>
      <c r="D377" s="64">
        <v>-2857</v>
      </c>
      <c r="E377" s="10">
        <f t="shared" si="83"/>
        <v>-9306</v>
      </c>
      <c r="G377" s="9">
        <v>-3279</v>
      </c>
      <c r="H377" s="64">
        <v>-1161</v>
      </c>
      <c r="I377" s="64">
        <v>-6463</v>
      </c>
      <c r="J377" s="10">
        <f t="shared" si="84"/>
        <v>-10903</v>
      </c>
      <c r="M377" s="9">
        <f t="shared" si="85"/>
        <v>-1623</v>
      </c>
      <c r="N377" s="64">
        <f t="shared" si="86"/>
        <v>-386</v>
      </c>
      <c r="O377" s="64">
        <f t="shared" si="87"/>
        <v>3606</v>
      </c>
      <c r="P377" s="10">
        <f t="shared" si="88"/>
        <v>1597</v>
      </c>
    </row>
    <row r="378" spans="1:16" ht="16" thickBot="1" x14ac:dyDescent="0.25">
      <c r="B378" s="4"/>
      <c r="C378" s="4"/>
      <c r="D378" s="4"/>
      <c r="E378" s="4">
        <f t="shared" si="83"/>
        <v>0</v>
      </c>
      <c r="G378" s="4"/>
      <c r="H378" s="4"/>
      <c r="I378" s="4"/>
      <c r="J378" s="12"/>
      <c r="M378" s="4"/>
      <c r="N378" s="4"/>
      <c r="O378" s="4"/>
      <c r="P378" s="12"/>
    </row>
    <row r="379" spans="1:16" ht="16" thickBot="1" x14ac:dyDescent="0.25">
      <c r="A379" t="s">
        <v>29</v>
      </c>
      <c r="B379" s="5">
        <f>B369+SUM(B375:B377)</f>
        <v>11935</v>
      </c>
      <c r="C379" s="71">
        <f>C369+SUM(C375:C377)</f>
        <v>2742</v>
      </c>
      <c r="D379" s="6">
        <f>D369+SUM(D375:D377)</f>
        <v>-9283</v>
      </c>
      <c r="E379" s="4">
        <f t="shared" si="83"/>
        <v>5394</v>
      </c>
      <c r="G379" s="5">
        <f>G369+SUM(G375:G377)</f>
        <v>18344</v>
      </c>
      <c r="H379" s="71">
        <f>H369+SUM(H375:H377)</f>
        <v>3240</v>
      </c>
      <c r="I379" s="6">
        <f>I369+SUM(I375:I377)</f>
        <v>-16190</v>
      </c>
      <c r="J379" s="12">
        <f t="shared" si="84"/>
        <v>5394</v>
      </c>
      <c r="M379" s="5">
        <f>B379-G379</f>
        <v>-6409</v>
      </c>
      <c r="N379" s="71">
        <f t="shared" ref="N379" si="89">C379-H379</f>
        <v>-498</v>
      </c>
      <c r="O379" s="6">
        <f t="shared" ref="O379" si="90">D379-I379</f>
        <v>6907</v>
      </c>
      <c r="P379" s="4">
        <f t="shared" ref="P379" si="91">E379-J379</f>
        <v>0</v>
      </c>
    </row>
    <row r="380" spans="1:16" ht="16" thickBot="1" x14ac:dyDescent="0.25">
      <c r="A380" t="s">
        <v>56</v>
      </c>
      <c r="B380" s="4"/>
      <c r="C380" s="4"/>
      <c r="D380" s="4"/>
      <c r="E380" s="12"/>
      <c r="G380" s="4"/>
      <c r="H380" s="4"/>
      <c r="I380" s="4"/>
      <c r="J380" s="12"/>
      <c r="M380" s="4"/>
      <c r="N380" s="4"/>
      <c r="O380" s="4"/>
      <c r="P380" s="12"/>
    </row>
    <row r="381" spans="1:16" ht="16" thickBot="1" x14ac:dyDescent="0.25">
      <c r="A381" t="s">
        <v>48</v>
      </c>
      <c r="B381" s="33">
        <f>B379/B369</f>
        <v>0.2717688314054103</v>
      </c>
      <c r="C381" s="34">
        <f>C379/C369</f>
        <v>0.47878470403352541</v>
      </c>
      <c r="E381" s="1">
        <f>E379/E369</f>
        <v>0.10865580242934553</v>
      </c>
      <c r="G381" s="33">
        <f>G379/G369</f>
        <v>0.41770653064942165</v>
      </c>
      <c r="H381" s="34">
        <f>H379/H369</f>
        <v>0.56574122577265584</v>
      </c>
      <c r="J381" s="1">
        <f>J379/J369</f>
        <v>0.10865580242934553</v>
      </c>
      <c r="M381" s="33">
        <f>B381-G381</f>
        <v>-0.14593769924401134</v>
      </c>
      <c r="N381" s="34">
        <f t="shared" ref="N381" si="92">C381-H381</f>
        <v>-8.6956521739130432E-2</v>
      </c>
      <c r="O381" s="1">
        <f t="shared" ref="O381" si="93">D381-I381</f>
        <v>0</v>
      </c>
      <c r="P381" s="1">
        <f t="shared" ref="P381" si="94">E381-J381</f>
        <v>0</v>
      </c>
    </row>
    <row r="383" spans="1:16" x14ac:dyDescent="0.2">
      <c r="A383" t="s">
        <v>30</v>
      </c>
      <c r="B383" s="4">
        <v>122181</v>
      </c>
      <c r="C383" s="4">
        <v>6519</v>
      </c>
      <c r="E383" s="12">
        <f t="shared" ref="E383" si="95">SUM(B383:D383)</f>
        <v>128700</v>
      </c>
      <c r="G383" s="4">
        <v>122181</v>
      </c>
      <c r="H383" s="4">
        <v>6519</v>
      </c>
      <c r="J383" s="12">
        <f t="shared" ref="J383" si="96">SUM(G383:I383)</f>
        <v>128700</v>
      </c>
      <c r="M383" s="4">
        <f>B383-G383</f>
        <v>0</v>
      </c>
      <c r="N383" s="4">
        <f t="shared" ref="N383" si="97">C383-H383</f>
        <v>0</v>
      </c>
      <c r="O383" s="4">
        <f t="shared" ref="O383" si="98">D383-I383</f>
        <v>0</v>
      </c>
      <c r="P383" s="4">
        <f t="shared" ref="P383" si="99">E383-J383</f>
        <v>0</v>
      </c>
    </row>
  </sheetData>
  <mergeCells count="20">
    <mergeCell ref="C151:F151"/>
    <mergeCell ref="H151:K151"/>
    <mergeCell ref="C17:H17"/>
    <mergeCell ref="M17:R17"/>
    <mergeCell ref="C152:F152"/>
    <mergeCell ref="H152:K152"/>
    <mergeCell ref="N151:Q151"/>
    <mergeCell ref="N152:Q152"/>
    <mergeCell ref="C236:F236"/>
    <mergeCell ref="H236:K236"/>
    <mergeCell ref="N236:Q236"/>
    <mergeCell ref="C237:F237"/>
    <mergeCell ref="H237:K237"/>
    <mergeCell ref="N237:Q237"/>
    <mergeCell ref="B366:E366"/>
    <mergeCell ref="G366:J366"/>
    <mergeCell ref="M366:P366"/>
    <mergeCell ref="B310:E310"/>
    <mergeCell ref="G310:J310"/>
    <mergeCell ref="M310:P3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E1B9-A85C-4CDC-90B4-6B91689D2A49}">
  <sheetPr>
    <tabColor theme="9" tint="0.79998168889431442"/>
  </sheetPr>
  <dimension ref="A1:W358"/>
  <sheetViews>
    <sheetView showGridLines="0" workbookViewId="0">
      <pane ySplit="1" topLeftCell="A16" activePane="bottomLeft" state="frozen"/>
      <selection pane="bottomLeft" activeCell="F26" sqref="F26"/>
    </sheetView>
  </sheetViews>
  <sheetFormatPr baseColWidth="10" defaultColWidth="8.83203125" defaultRowHeight="15" x14ac:dyDescent="0.2"/>
  <cols>
    <col min="1" max="1" width="34.33203125" customWidth="1"/>
    <col min="2" max="2" width="11.83203125" customWidth="1"/>
    <col min="3" max="4" width="11.6640625" bestFit="1" customWidth="1"/>
    <col min="5" max="5" width="12.1640625" customWidth="1"/>
    <col min="6" max="7" width="11.5" customWidth="1"/>
    <col min="8" max="9" width="11.83203125" customWidth="1"/>
    <col min="10" max="12" width="11.6640625" bestFit="1" customWidth="1"/>
    <col min="13" max="13" width="11.6640625" customWidth="1"/>
    <col min="14" max="16" width="11.6640625" bestFit="1" customWidth="1"/>
    <col min="17" max="17" width="5.83203125" bestFit="1" customWidth="1"/>
  </cols>
  <sheetData>
    <row r="1" spans="1:9" ht="42" customHeight="1" x14ac:dyDescent="0.25">
      <c r="A1" s="87" t="s">
        <v>72</v>
      </c>
      <c r="B1" s="87"/>
      <c r="C1" s="87"/>
      <c r="D1" s="87"/>
      <c r="E1" s="87"/>
      <c r="F1" s="87"/>
      <c r="G1" s="87"/>
      <c r="H1" s="87"/>
      <c r="I1" s="87"/>
    </row>
    <row r="2" spans="1:9" ht="16" x14ac:dyDescent="0.2">
      <c r="A2" s="13" t="s">
        <v>66</v>
      </c>
    </row>
    <row r="4" spans="1:9" ht="19" x14ac:dyDescent="0.25">
      <c r="A4" s="45"/>
    </row>
    <row r="20" spans="1:12" ht="16" thickBot="1" x14ac:dyDescent="0.25"/>
    <row r="21" spans="1:12" ht="16" thickBot="1" x14ac:dyDescent="0.25">
      <c r="C21" s="82" t="s">
        <v>31</v>
      </c>
      <c r="D21" s="83"/>
      <c r="E21" s="84"/>
      <c r="F21" s="2"/>
      <c r="G21" s="2"/>
      <c r="J21" s="82" t="s">
        <v>32</v>
      </c>
      <c r="K21" s="83"/>
      <c r="L21" s="84"/>
    </row>
    <row r="22" spans="1:12" ht="16" x14ac:dyDescent="0.2">
      <c r="C22" s="50" t="s">
        <v>1</v>
      </c>
      <c r="D22" s="49" t="s">
        <v>2</v>
      </c>
      <c r="E22" s="50" t="s">
        <v>23</v>
      </c>
      <c r="F22" s="23"/>
      <c r="G22" s="23"/>
      <c r="J22" s="18" t="s">
        <v>1</v>
      </c>
      <c r="K22" s="21" t="s">
        <v>2</v>
      </c>
      <c r="L22" s="22" t="s">
        <v>23</v>
      </c>
    </row>
    <row r="23" spans="1:12" ht="28" customHeight="1" thickBot="1" x14ac:dyDescent="0.25">
      <c r="C23" s="48" t="s">
        <v>59</v>
      </c>
      <c r="D23" s="52" t="s">
        <v>59</v>
      </c>
      <c r="E23" s="48" t="s">
        <v>59</v>
      </c>
      <c r="F23" s="23"/>
      <c r="G23" s="23"/>
      <c r="J23" s="19" t="s">
        <v>59</v>
      </c>
      <c r="K23" s="58" t="s">
        <v>59</v>
      </c>
      <c r="L23" s="19" t="s">
        <v>59</v>
      </c>
    </row>
    <row r="24" spans="1:12" x14ac:dyDescent="0.2">
      <c r="A24" t="s">
        <v>25</v>
      </c>
      <c r="C24" s="47">
        <v>11219</v>
      </c>
      <c r="D24" s="47">
        <v>11219</v>
      </c>
      <c r="E24" s="12">
        <f t="shared" ref="E24:E29" si="0">C24-D24</f>
        <v>0</v>
      </c>
      <c r="J24" s="47">
        <v>1573</v>
      </c>
      <c r="K24" s="47">
        <v>1573</v>
      </c>
      <c r="L24" s="12">
        <f t="shared" ref="L24:L29" si="1">J24-K24</f>
        <v>0</v>
      </c>
    </row>
    <row r="25" spans="1:12" x14ac:dyDescent="0.2">
      <c r="A25" t="s">
        <v>26</v>
      </c>
      <c r="C25" s="47">
        <v>9101</v>
      </c>
      <c r="D25" s="47">
        <v>9101</v>
      </c>
      <c r="E25" s="12">
        <f t="shared" si="0"/>
        <v>0</v>
      </c>
      <c r="J25" s="47">
        <v>934</v>
      </c>
      <c r="K25" s="47">
        <v>934</v>
      </c>
      <c r="L25" s="12">
        <f t="shared" si="1"/>
        <v>0</v>
      </c>
    </row>
    <row r="26" spans="1:12" x14ac:dyDescent="0.2">
      <c r="A26" t="s">
        <v>27</v>
      </c>
      <c r="C26" s="47">
        <v>2118</v>
      </c>
      <c r="D26" s="47">
        <v>2118</v>
      </c>
      <c r="E26" s="12">
        <f t="shared" si="0"/>
        <v>0</v>
      </c>
      <c r="J26" s="47">
        <v>639</v>
      </c>
      <c r="K26" s="47">
        <v>639</v>
      </c>
      <c r="L26" s="12">
        <f t="shared" si="1"/>
        <v>0</v>
      </c>
    </row>
    <row r="27" spans="1:12" x14ac:dyDescent="0.2">
      <c r="A27" t="s">
        <v>29</v>
      </c>
      <c r="C27" s="47">
        <v>2242</v>
      </c>
      <c r="D27" s="44">
        <v>4002</v>
      </c>
      <c r="E27" s="12">
        <f t="shared" si="0"/>
        <v>-1760</v>
      </c>
      <c r="J27" s="44">
        <v>724</v>
      </c>
      <c r="K27" s="47">
        <v>832</v>
      </c>
      <c r="L27" s="12">
        <f t="shared" si="1"/>
        <v>-108</v>
      </c>
    </row>
    <row r="28" spans="1:12" x14ac:dyDescent="0.2">
      <c r="A28" t="s">
        <v>48</v>
      </c>
      <c r="C28" s="1">
        <f>C27/C24</f>
        <v>0.19983955789286031</v>
      </c>
      <c r="D28" s="1">
        <f>D27/D24</f>
        <v>0.35671628487387469</v>
      </c>
      <c r="E28" s="1">
        <f t="shared" si="0"/>
        <v>-0.15687672698101437</v>
      </c>
      <c r="J28" s="1">
        <f>J27/J24</f>
        <v>0.46026700572155116</v>
      </c>
      <c r="K28" s="1">
        <f>K27/K24</f>
        <v>0.52892561983471076</v>
      </c>
      <c r="L28" s="1">
        <f t="shared" si="1"/>
        <v>-6.86586141131596E-2</v>
      </c>
    </row>
    <row r="29" spans="1:12" x14ac:dyDescent="0.2">
      <c r="A29" t="s">
        <v>30</v>
      </c>
      <c r="C29" s="4">
        <v>29824</v>
      </c>
      <c r="D29" s="4">
        <v>29824</v>
      </c>
      <c r="E29" s="12">
        <f t="shared" si="0"/>
        <v>0</v>
      </c>
      <c r="J29" s="4">
        <v>1651</v>
      </c>
      <c r="K29" s="4">
        <v>1651</v>
      </c>
      <c r="L29" s="12">
        <f t="shared" si="1"/>
        <v>0</v>
      </c>
    </row>
    <row r="31" spans="1:12" ht="16" x14ac:dyDescent="0.2">
      <c r="A31" s="13" t="s">
        <v>61</v>
      </c>
    </row>
    <row r="42" spans="1:10" ht="16" thickBot="1" x14ac:dyDescent="0.25"/>
    <row r="43" spans="1:10" ht="16" x14ac:dyDescent="0.2">
      <c r="C43" s="78" t="s">
        <v>1</v>
      </c>
      <c r="D43" s="49" t="s">
        <v>2</v>
      </c>
      <c r="E43" s="78" t="s">
        <v>1</v>
      </c>
      <c r="F43" s="49" t="s">
        <v>2</v>
      </c>
      <c r="I43" s="78" t="s">
        <v>23</v>
      </c>
      <c r="J43" s="49" t="s">
        <v>23</v>
      </c>
    </row>
    <row r="44" spans="1:10" ht="17" thickBot="1" x14ac:dyDescent="0.25">
      <c r="C44" s="46" t="s">
        <v>59</v>
      </c>
      <c r="D44" s="53" t="s">
        <v>59</v>
      </c>
      <c r="E44" s="46" t="s">
        <v>62</v>
      </c>
      <c r="F44" s="53" t="s">
        <v>62</v>
      </c>
      <c r="I44" s="46" t="s">
        <v>59</v>
      </c>
      <c r="J44" s="53" t="s">
        <v>62</v>
      </c>
    </row>
    <row r="45" spans="1:10" x14ac:dyDescent="0.2">
      <c r="A45" t="s">
        <v>4</v>
      </c>
      <c r="C45" s="12">
        <v>2757</v>
      </c>
      <c r="D45" s="12">
        <v>2757</v>
      </c>
      <c r="E45" s="12">
        <v>8899</v>
      </c>
      <c r="F45" s="12">
        <v>8899</v>
      </c>
      <c r="G45" s="12"/>
      <c r="I45" s="12">
        <f>C45-D45</f>
        <v>0</v>
      </c>
      <c r="J45" s="12">
        <f>E45-F45</f>
        <v>0</v>
      </c>
    </row>
    <row r="46" spans="1:10" x14ac:dyDescent="0.2">
      <c r="A46" t="s">
        <v>29</v>
      </c>
      <c r="C46" s="12">
        <v>-2167</v>
      </c>
      <c r="D46" s="12">
        <v>-3245</v>
      </c>
      <c r="E46" s="12">
        <v>-3330</v>
      </c>
      <c r="F46" s="12">
        <v>-5175</v>
      </c>
      <c r="G46" s="12"/>
      <c r="I46" s="12">
        <f>C46-D46</f>
        <v>1078</v>
      </c>
      <c r="J46" s="12">
        <f>E46-F46</f>
        <v>1845</v>
      </c>
    </row>
    <row r="47" spans="1:10" x14ac:dyDescent="0.2">
      <c r="A47" t="s">
        <v>48</v>
      </c>
      <c r="C47" s="1">
        <f>C46/C45</f>
        <v>-0.78599927457381213</v>
      </c>
      <c r="D47" s="1">
        <v>-1.18</v>
      </c>
      <c r="E47" s="1">
        <f>E46/E45</f>
        <v>-0.37419934824137546</v>
      </c>
      <c r="F47" s="1">
        <v>-0.57999999999999996</v>
      </c>
      <c r="G47" s="12"/>
      <c r="I47" s="1">
        <f>C47-D47</f>
        <v>0.3940007254261878</v>
      </c>
      <c r="J47" s="1">
        <f>E47-F47</f>
        <v>0.2058006517586245</v>
      </c>
    </row>
    <row r="48" spans="1:10" x14ac:dyDescent="0.2">
      <c r="A48" t="s">
        <v>5</v>
      </c>
      <c r="C48" s="4">
        <v>9011</v>
      </c>
      <c r="D48" s="4">
        <v>9011</v>
      </c>
      <c r="E48" s="4">
        <v>33337</v>
      </c>
      <c r="F48" s="4">
        <v>33337</v>
      </c>
      <c r="G48" s="1"/>
      <c r="I48" s="12">
        <f>C48-D48</f>
        <v>0</v>
      </c>
      <c r="J48" s="12">
        <f>E48-F48</f>
        <v>0</v>
      </c>
    </row>
    <row r="49" spans="1:10" x14ac:dyDescent="0.2">
      <c r="C49" s="4"/>
      <c r="D49" s="4"/>
      <c r="E49" s="4"/>
      <c r="F49" s="4"/>
      <c r="G49" s="1"/>
      <c r="I49" s="12"/>
      <c r="J49" s="12"/>
    </row>
    <row r="50" spans="1:10" ht="16" x14ac:dyDescent="0.2">
      <c r="A50" s="13" t="s">
        <v>63</v>
      </c>
      <c r="C50" s="12"/>
      <c r="D50" s="12"/>
      <c r="E50" s="12"/>
      <c r="F50" s="12"/>
      <c r="G50" s="12"/>
    </row>
    <row r="51" spans="1:10" x14ac:dyDescent="0.2">
      <c r="C51" s="12"/>
      <c r="D51" s="12"/>
      <c r="E51" s="12"/>
      <c r="F51" s="12"/>
      <c r="G51" s="12"/>
    </row>
    <row r="52" spans="1:10" x14ac:dyDescent="0.2">
      <c r="C52" s="12"/>
      <c r="D52" s="12"/>
      <c r="E52" s="12"/>
      <c r="F52" s="12"/>
      <c r="G52" s="12"/>
    </row>
    <row r="63" spans="1:10" ht="16" thickBot="1" x14ac:dyDescent="0.25"/>
    <row r="64" spans="1:10" ht="16" x14ac:dyDescent="0.2">
      <c r="C64" s="78" t="s">
        <v>1</v>
      </c>
      <c r="D64" s="49" t="s">
        <v>2</v>
      </c>
      <c r="E64" s="78" t="s">
        <v>1</v>
      </c>
      <c r="F64" s="49" t="s">
        <v>2</v>
      </c>
      <c r="I64" s="78" t="s">
        <v>23</v>
      </c>
      <c r="J64" s="49" t="s">
        <v>23</v>
      </c>
    </row>
    <row r="65" spans="1:16" ht="17" thickBot="1" x14ac:dyDescent="0.25">
      <c r="C65" s="46" t="s">
        <v>59</v>
      </c>
      <c r="D65" s="53" t="s">
        <v>59</v>
      </c>
      <c r="E65" s="46" t="s">
        <v>62</v>
      </c>
      <c r="F65" s="53" t="s">
        <v>62</v>
      </c>
      <c r="I65" s="46" t="s">
        <v>59</v>
      </c>
      <c r="J65" s="53" t="s">
        <v>62</v>
      </c>
      <c r="P65" s="12"/>
    </row>
    <row r="66" spans="1:16" x14ac:dyDescent="0.2">
      <c r="A66" t="s">
        <v>4</v>
      </c>
      <c r="C66" s="12">
        <v>10035</v>
      </c>
      <c r="D66" s="12">
        <v>10035</v>
      </c>
      <c r="E66" s="12">
        <v>19894</v>
      </c>
      <c r="F66" s="12">
        <v>19894</v>
      </c>
      <c r="G66" s="12"/>
      <c r="I66" s="12">
        <f>C66-D66</f>
        <v>0</v>
      </c>
      <c r="J66" s="12">
        <f>E66-F66</f>
        <v>0</v>
      </c>
    </row>
    <row r="67" spans="1:16" x14ac:dyDescent="0.2">
      <c r="A67" t="s">
        <v>29</v>
      </c>
      <c r="C67" s="12">
        <v>2847</v>
      </c>
      <c r="D67" s="12">
        <v>3925</v>
      </c>
      <c r="E67" s="12">
        <v>5875</v>
      </c>
      <c r="F67" s="12">
        <v>7720</v>
      </c>
      <c r="G67" s="12"/>
      <c r="I67" s="12">
        <f>C67-D67</f>
        <v>-1078</v>
      </c>
      <c r="J67" s="12">
        <f>E67-F67</f>
        <v>-1845</v>
      </c>
    </row>
    <row r="68" spans="1:16" x14ac:dyDescent="0.2">
      <c r="A68" t="s">
        <v>48</v>
      </c>
      <c r="C68" s="1">
        <f>C67/C66</f>
        <v>0.2837070254110613</v>
      </c>
      <c r="D68" s="1">
        <f>D67/D66</f>
        <v>0.39113104135525661</v>
      </c>
      <c r="E68" s="1">
        <f>E67/E66</f>
        <v>0.29531517040313665</v>
      </c>
      <c r="F68" s="1">
        <f>F67/F66</f>
        <v>0.3880567005127174</v>
      </c>
      <c r="G68" s="12"/>
      <c r="I68" s="1">
        <f>C68-D68</f>
        <v>-0.10742401594419532</v>
      </c>
      <c r="J68" s="1">
        <f>E68-F68</f>
        <v>-9.274153010958075E-2</v>
      </c>
    </row>
    <row r="69" spans="1:16" x14ac:dyDescent="0.2">
      <c r="A69" t="s">
        <v>5</v>
      </c>
      <c r="C69" s="4">
        <v>22464</v>
      </c>
      <c r="D69" s="4">
        <v>22464</v>
      </c>
      <c r="E69" s="4">
        <v>42215</v>
      </c>
      <c r="F69" s="4">
        <v>42215</v>
      </c>
      <c r="G69" s="1"/>
      <c r="I69" s="12">
        <f>C69-D69</f>
        <v>0</v>
      </c>
      <c r="J69" s="12">
        <f>E69-F69</f>
        <v>0</v>
      </c>
    </row>
    <row r="72" spans="1:16" ht="16" x14ac:dyDescent="0.2">
      <c r="A72" s="13" t="s">
        <v>33</v>
      </c>
    </row>
    <row r="89" spans="1:9" ht="16" thickBot="1" x14ac:dyDescent="0.25"/>
    <row r="90" spans="1:9" ht="16" x14ac:dyDescent="0.2">
      <c r="C90" s="78" t="s">
        <v>1</v>
      </c>
      <c r="D90" s="49" t="s">
        <v>2</v>
      </c>
      <c r="E90" s="78" t="s">
        <v>1</v>
      </c>
      <c r="F90" s="49" t="s">
        <v>2</v>
      </c>
      <c r="H90" s="78" t="s">
        <v>23</v>
      </c>
      <c r="I90" s="49" t="s">
        <v>23</v>
      </c>
    </row>
    <row r="91" spans="1:9" ht="17" thickBot="1" x14ac:dyDescent="0.25">
      <c r="C91" s="46" t="s">
        <v>59</v>
      </c>
      <c r="D91" s="53" t="s">
        <v>59</v>
      </c>
      <c r="E91" s="46" t="s">
        <v>62</v>
      </c>
      <c r="F91" s="53" t="s">
        <v>62</v>
      </c>
      <c r="H91" s="46" t="s">
        <v>59</v>
      </c>
      <c r="I91" s="53" t="s">
        <v>62</v>
      </c>
    </row>
    <row r="92" spans="1:9" x14ac:dyDescent="0.2">
      <c r="A92" t="s">
        <v>16</v>
      </c>
      <c r="C92" s="4">
        <v>-7307</v>
      </c>
      <c r="D92" s="4">
        <v>-6856</v>
      </c>
      <c r="E92" s="4">
        <v>-14557</v>
      </c>
      <c r="F92" s="4">
        <v>-13800</v>
      </c>
      <c r="H92" s="12">
        <f>-(C92-D92)</f>
        <v>451</v>
      </c>
      <c r="I92" s="4">
        <f>-(E92-F92)</f>
        <v>757</v>
      </c>
    </row>
    <row r="93" spans="1:9" x14ac:dyDescent="0.2">
      <c r="A93" t="s">
        <v>20</v>
      </c>
      <c r="C93" s="4">
        <v>-2526</v>
      </c>
      <c r="D93" s="4">
        <v>-2977</v>
      </c>
      <c r="E93" s="4">
        <v>-5805</v>
      </c>
      <c r="F93" s="4">
        <v>-6562</v>
      </c>
      <c r="H93" s="12">
        <f>-(C93-D93)</f>
        <v>-451</v>
      </c>
      <c r="I93" s="4">
        <f>-(E93-F93)</f>
        <v>-757</v>
      </c>
    </row>
    <row r="97" spans="1:1" ht="16" x14ac:dyDescent="0.2">
      <c r="A97" s="13" t="s">
        <v>7</v>
      </c>
    </row>
    <row r="143" spans="3:17" ht="16" thickBot="1" x14ac:dyDescent="0.25"/>
    <row r="144" spans="3:17" ht="16" thickBot="1" x14ac:dyDescent="0.25">
      <c r="C144" s="82" t="s">
        <v>1</v>
      </c>
      <c r="D144" s="83"/>
      <c r="E144" s="83"/>
      <c r="F144" s="84"/>
      <c r="H144" s="82" t="s">
        <v>2</v>
      </c>
      <c r="I144" s="83"/>
      <c r="J144" s="83"/>
      <c r="K144" s="84"/>
      <c r="N144" s="82" t="s">
        <v>8</v>
      </c>
      <c r="O144" s="83"/>
      <c r="P144" s="83"/>
      <c r="Q144" s="84"/>
    </row>
    <row r="145" spans="1:22" ht="16" thickBot="1" x14ac:dyDescent="0.25">
      <c r="C145" s="82" t="s">
        <v>59</v>
      </c>
      <c r="D145" s="83"/>
      <c r="E145" s="83"/>
      <c r="F145" s="84"/>
      <c r="H145" s="82" t="s">
        <v>64</v>
      </c>
      <c r="I145" s="83"/>
      <c r="J145" s="83"/>
      <c r="K145" s="84"/>
      <c r="N145" s="82" t="s">
        <v>64</v>
      </c>
      <c r="O145" s="83"/>
      <c r="P145" s="83"/>
      <c r="Q145" s="84"/>
    </row>
    <row r="146" spans="1:22" x14ac:dyDescent="0.2">
      <c r="C146" s="11" t="s">
        <v>10</v>
      </c>
      <c r="D146" s="11" t="s">
        <v>11</v>
      </c>
      <c r="E146" s="11" t="s">
        <v>12</v>
      </c>
      <c r="F146" s="11" t="s">
        <v>13</v>
      </c>
      <c r="H146" t="s">
        <v>10</v>
      </c>
      <c r="I146" t="s">
        <v>11</v>
      </c>
      <c r="J146" t="s">
        <v>12</v>
      </c>
      <c r="K146" t="s">
        <v>13</v>
      </c>
      <c r="N146" t="s">
        <v>10</v>
      </c>
      <c r="O146" t="s">
        <v>11</v>
      </c>
      <c r="P146" t="s">
        <v>12</v>
      </c>
      <c r="Q146" t="s">
        <v>13</v>
      </c>
    </row>
    <row r="147" spans="1:22" x14ac:dyDescent="0.2">
      <c r="A147" t="s">
        <v>4</v>
      </c>
      <c r="C147" s="4">
        <v>10035</v>
      </c>
      <c r="D147" s="4">
        <v>2757</v>
      </c>
      <c r="E147" s="4">
        <v>0</v>
      </c>
      <c r="F147" s="4">
        <v>12792</v>
      </c>
      <c r="G147" s="4"/>
      <c r="H147" s="4">
        <v>10035</v>
      </c>
      <c r="I147" s="4">
        <v>2757</v>
      </c>
      <c r="J147" s="4">
        <v>0</v>
      </c>
      <c r="K147" s="4">
        <v>12792</v>
      </c>
      <c r="N147" s="4">
        <f>C147-H147</f>
        <v>0</v>
      </c>
      <c r="O147" s="4">
        <f t="shared" ref="O147:Q148" si="2">D147-I147</f>
        <v>0</v>
      </c>
      <c r="P147" s="4">
        <f t="shared" si="2"/>
        <v>0</v>
      </c>
      <c r="Q147" s="4">
        <f t="shared" si="2"/>
        <v>0</v>
      </c>
    </row>
    <row r="148" spans="1:22" x14ac:dyDescent="0.2">
      <c r="A148" s="2" t="s">
        <v>14</v>
      </c>
      <c r="C148" s="4">
        <v>10035</v>
      </c>
      <c r="D148" s="4">
        <v>2757</v>
      </c>
      <c r="E148" s="4">
        <v>0</v>
      </c>
      <c r="F148" s="4">
        <v>12792</v>
      </c>
      <c r="G148" s="4"/>
      <c r="H148" s="4">
        <v>10035</v>
      </c>
      <c r="I148" s="4">
        <v>2757</v>
      </c>
      <c r="J148" s="4">
        <v>0</v>
      </c>
      <c r="K148" s="4">
        <v>12792</v>
      </c>
      <c r="N148" s="4">
        <f>C148-H148</f>
        <v>0</v>
      </c>
      <c r="O148" s="4">
        <f t="shared" si="2"/>
        <v>0</v>
      </c>
      <c r="P148" s="4">
        <f t="shared" si="2"/>
        <v>0</v>
      </c>
      <c r="Q148" s="4">
        <f t="shared" si="2"/>
        <v>0</v>
      </c>
    </row>
    <row r="149" spans="1:22" ht="16" thickBot="1" x14ac:dyDescent="0.25">
      <c r="C149" s="4"/>
      <c r="D149" s="4"/>
      <c r="E149" s="4"/>
      <c r="F149" s="4">
        <v>0</v>
      </c>
      <c r="G149" s="4"/>
      <c r="H149" s="4"/>
      <c r="I149" s="4"/>
      <c r="J149" s="4"/>
      <c r="K149" s="4"/>
      <c r="N149" s="4"/>
      <c r="O149" s="4"/>
      <c r="P149" s="4"/>
      <c r="Q149" s="4"/>
    </row>
    <row r="150" spans="1:22" ht="16" thickBot="1" x14ac:dyDescent="0.25">
      <c r="A150" t="s">
        <v>15</v>
      </c>
      <c r="C150" s="5">
        <v>-1979</v>
      </c>
      <c r="D150" s="6">
        <v>-1554</v>
      </c>
      <c r="E150" s="4">
        <v>0</v>
      </c>
      <c r="F150" s="4">
        <v>-3533</v>
      </c>
      <c r="G150" s="4"/>
      <c r="H150" s="5">
        <v>-901</v>
      </c>
      <c r="I150" s="6">
        <v>-2632</v>
      </c>
      <c r="J150" s="4">
        <v>0</v>
      </c>
      <c r="K150" s="4">
        <v>-3533</v>
      </c>
      <c r="N150" s="5">
        <f>C150-H150</f>
        <v>-1078</v>
      </c>
      <c r="O150" s="6">
        <f>D150-I150</f>
        <v>1078</v>
      </c>
      <c r="P150" s="4">
        <f>E150-J150</f>
        <v>0</v>
      </c>
      <c r="Q150" s="4">
        <f>F150-K150</f>
        <v>0</v>
      </c>
    </row>
    <row r="151" spans="1:22" ht="16" thickBot="1" x14ac:dyDescent="0.25">
      <c r="A151" t="s">
        <v>16</v>
      </c>
      <c r="C151" s="5">
        <v>-3692</v>
      </c>
      <c r="D151" s="6">
        <v>-2531</v>
      </c>
      <c r="E151" s="4">
        <v>-1084</v>
      </c>
      <c r="F151" s="35">
        <v>-7307</v>
      </c>
      <c r="G151" s="4"/>
      <c r="H151" s="5">
        <v>-3366</v>
      </c>
      <c r="I151" s="6">
        <v>-2406</v>
      </c>
      <c r="J151" s="4">
        <v>-1084</v>
      </c>
      <c r="K151" s="35">
        <v>-6856</v>
      </c>
      <c r="N151" s="9">
        <f>C151-H151</f>
        <v>-326</v>
      </c>
      <c r="O151" s="10">
        <f>D151-I151</f>
        <v>-125</v>
      </c>
      <c r="P151" s="4">
        <f t="shared" ref="P151:Q165" si="3">E151-J151</f>
        <v>0</v>
      </c>
      <c r="Q151" s="35">
        <f>F151-K151</f>
        <v>-451</v>
      </c>
    </row>
    <row r="152" spans="1:22" x14ac:dyDescent="0.2">
      <c r="A152" t="s">
        <v>17</v>
      </c>
      <c r="C152" s="4">
        <v>-1061</v>
      </c>
      <c r="D152" s="4">
        <v>-292</v>
      </c>
      <c r="E152" s="4">
        <v>0</v>
      </c>
      <c r="F152" s="4">
        <v>-1353</v>
      </c>
      <c r="G152" s="4"/>
      <c r="H152" s="4">
        <v>-1061</v>
      </c>
      <c r="I152" s="4">
        <v>-292</v>
      </c>
      <c r="J152" s="4">
        <v>0</v>
      </c>
      <c r="K152" s="4">
        <v>-1353</v>
      </c>
      <c r="N152" s="4">
        <f>C152-H152</f>
        <v>0</v>
      </c>
      <c r="O152" s="4">
        <f t="shared" ref="O152:O154" si="4">D152-I152</f>
        <v>0</v>
      </c>
      <c r="P152" s="4">
        <f t="shared" si="3"/>
        <v>0</v>
      </c>
      <c r="Q152" s="4">
        <f t="shared" si="3"/>
        <v>0</v>
      </c>
      <c r="V152" s="12"/>
    </row>
    <row r="153" spans="1:22" x14ac:dyDescent="0.2">
      <c r="A153" t="s">
        <v>18</v>
      </c>
      <c r="C153" s="4">
        <v>0</v>
      </c>
      <c r="D153" s="4">
        <v>0</v>
      </c>
      <c r="E153" s="4">
        <v>0</v>
      </c>
      <c r="F153" s="4">
        <v>0</v>
      </c>
      <c r="G153" s="4"/>
      <c r="H153" s="4">
        <v>0</v>
      </c>
      <c r="I153" s="4">
        <v>0</v>
      </c>
      <c r="J153" s="4">
        <v>0</v>
      </c>
      <c r="K153" s="4">
        <v>0</v>
      </c>
      <c r="N153" s="4">
        <f t="shared" ref="N153:N154" si="5">C153-H153</f>
        <v>0</v>
      </c>
      <c r="O153" s="4">
        <f t="shared" si="4"/>
        <v>0</v>
      </c>
      <c r="P153" s="4">
        <f t="shared" si="3"/>
        <v>0</v>
      </c>
      <c r="Q153" s="4">
        <f t="shared" si="3"/>
        <v>0</v>
      </c>
    </row>
    <row r="154" spans="1:22" ht="16" thickBot="1" x14ac:dyDescent="0.25">
      <c r="A154" t="s">
        <v>19</v>
      </c>
      <c r="C154" s="4">
        <v>0</v>
      </c>
      <c r="D154" s="4">
        <v>0</v>
      </c>
      <c r="E154" s="4">
        <v>0</v>
      </c>
      <c r="F154" s="4">
        <v>0</v>
      </c>
      <c r="G154" s="4"/>
      <c r="H154" s="4">
        <v>0</v>
      </c>
      <c r="I154" s="4">
        <v>0</v>
      </c>
      <c r="J154" s="4">
        <v>0</v>
      </c>
      <c r="K154" s="4">
        <v>0</v>
      </c>
      <c r="N154" s="4">
        <f t="shared" si="5"/>
        <v>0</v>
      </c>
      <c r="O154" s="4">
        <f t="shared" si="4"/>
        <v>0</v>
      </c>
      <c r="P154" s="4">
        <f t="shared" si="3"/>
        <v>0</v>
      </c>
      <c r="Q154" s="4">
        <f t="shared" si="3"/>
        <v>0</v>
      </c>
    </row>
    <row r="155" spans="1:22" ht="16" thickBot="1" x14ac:dyDescent="0.25">
      <c r="A155" t="s">
        <v>20</v>
      </c>
      <c r="C155" s="5">
        <v>-1517</v>
      </c>
      <c r="D155" s="6">
        <v>-839</v>
      </c>
      <c r="E155" s="4">
        <v>-170</v>
      </c>
      <c r="F155" s="35">
        <v>-2526</v>
      </c>
      <c r="G155" s="4"/>
      <c r="H155" s="5">
        <v>-1843</v>
      </c>
      <c r="I155" s="6">
        <v>-964</v>
      </c>
      <c r="J155" s="4">
        <v>-170</v>
      </c>
      <c r="K155" s="35">
        <v>-2977</v>
      </c>
      <c r="N155" s="5">
        <f>C155-H155</f>
        <v>326</v>
      </c>
      <c r="O155" s="6">
        <f>D155-I155</f>
        <v>125</v>
      </c>
      <c r="P155" s="4">
        <f t="shared" si="3"/>
        <v>0</v>
      </c>
      <c r="Q155" s="35">
        <f t="shared" si="3"/>
        <v>451</v>
      </c>
    </row>
    <row r="156" spans="1:22" ht="16" thickBot="1" x14ac:dyDescent="0.25">
      <c r="A156" s="2" t="s">
        <v>21</v>
      </c>
      <c r="C156" s="9">
        <f>SUM(C150:C155)</f>
        <v>-8249</v>
      </c>
      <c r="D156" s="10">
        <f>SUM(D150:D155)</f>
        <v>-5216</v>
      </c>
      <c r="E156" s="30">
        <f>SUM(E150:E155)</f>
        <v>-1254</v>
      </c>
      <c r="F156" s="62">
        <f>SUM(F150:F155)</f>
        <v>-14719</v>
      </c>
      <c r="G156" s="4"/>
      <c r="H156" s="9">
        <f>SUM(H150:H155)</f>
        <v>-7171</v>
      </c>
      <c r="I156" s="10">
        <f>SUM(I150:I155)</f>
        <v>-6294</v>
      </c>
      <c r="J156" s="30">
        <v>-1254</v>
      </c>
      <c r="K156" s="62">
        <v>-14719</v>
      </c>
      <c r="N156" s="9">
        <f>C156-H156</f>
        <v>-1078</v>
      </c>
      <c r="O156" s="10">
        <f>D156-I156</f>
        <v>1078</v>
      </c>
      <c r="P156" s="51">
        <f t="shared" si="3"/>
        <v>0</v>
      </c>
      <c r="Q156" s="62">
        <f t="shared" si="3"/>
        <v>0</v>
      </c>
    </row>
    <row r="157" spans="1:22" x14ac:dyDescent="0.2">
      <c r="C157" s="4"/>
      <c r="D157" s="4"/>
      <c r="E157" s="4"/>
      <c r="F157" s="4"/>
      <c r="G157" s="4"/>
      <c r="H157" s="4"/>
      <c r="I157" s="4"/>
      <c r="J157" s="4"/>
      <c r="K157" s="4"/>
      <c r="N157" s="4"/>
      <c r="O157" s="4"/>
      <c r="P157" s="4"/>
      <c r="Q157" s="4"/>
    </row>
    <row r="158" spans="1:22" ht="16" thickBot="1" x14ac:dyDescent="0.25">
      <c r="C158" s="4"/>
      <c r="D158" s="4"/>
      <c r="E158" s="4"/>
      <c r="F158" s="4"/>
      <c r="G158" s="4"/>
      <c r="H158" s="4"/>
      <c r="I158" s="4"/>
      <c r="J158" s="4"/>
      <c r="K158" s="4"/>
      <c r="N158" s="4"/>
      <c r="O158" s="4"/>
      <c r="P158" s="4"/>
      <c r="Q158" s="4"/>
    </row>
    <row r="159" spans="1:22" ht="16" thickBot="1" x14ac:dyDescent="0.25">
      <c r="A159" s="2" t="s">
        <v>22</v>
      </c>
      <c r="C159" s="5">
        <v>1785.633553191672</v>
      </c>
      <c r="D159" s="6">
        <v>-2458.633553191672</v>
      </c>
      <c r="E159" s="4">
        <v>-1254</v>
      </c>
      <c r="F159" s="4">
        <v>-1927</v>
      </c>
      <c r="G159" s="4"/>
      <c r="H159" s="5">
        <v>2863.633553191672</v>
      </c>
      <c r="I159" s="6">
        <v>-3536.633553191672</v>
      </c>
      <c r="J159" s="4">
        <v>-1254</v>
      </c>
      <c r="K159" s="4">
        <v>-1927</v>
      </c>
      <c r="N159" s="5">
        <f>C159-H159</f>
        <v>-1078</v>
      </c>
      <c r="O159" s="6">
        <f>D159-I159</f>
        <v>1078</v>
      </c>
      <c r="P159" s="4">
        <f t="shared" si="3"/>
        <v>0</v>
      </c>
      <c r="Q159" s="4">
        <f t="shared" si="3"/>
        <v>0</v>
      </c>
    </row>
    <row r="160" spans="1:22" x14ac:dyDescent="0.2">
      <c r="C160" s="4"/>
      <c r="D160" s="4"/>
      <c r="E160" s="4"/>
      <c r="F160" s="4"/>
      <c r="P160" s="4"/>
      <c r="Q160" s="4"/>
    </row>
    <row r="161" spans="1:17" ht="16" x14ac:dyDescent="0.2">
      <c r="A161" s="25" t="s">
        <v>34</v>
      </c>
      <c r="C161" s="4">
        <v>0</v>
      </c>
      <c r="D161" s="4">
        <v>0</v>
      </c>
      <c r="E161" s="4">
        <v>-734</v>
      </c>
      <c r="F161" s="4">
        <v>-734</v>
      </c>
      <c r="H161" s="4">
        <v>0</v>
      </c>
      <c r="I161" s="4">
        <v>0</v>
      </c>
      <c r="J161" s="4">
        <v>-734</v>
      </c>
      <c r="K161" s="4">
        <v>-734</v>
      </c>
      <c r="N161" s="4">
        <v>0</v>
      </c>
      <c r="O161" s="4">
        <v>0</v>
      </c>
      <c r="P161" s="4">
        <f t="shared" si="3"/>
        <v>0</v>
      </c>
      <c r="Q161" s="4">
        <f t="shared" si="3"/>
        <v>0</v>
      </c>
    </row>
    <row r="162" spans="1:17" x14ac:dyDescent="0.2">
      <c r="A162" t="s">
        <v>35</v>
      </c>
      <c r="C162" s="4">
        <v>0</v>
      </c>
      <c r="D162" s="4">
        <v>0</v>
      </c>
      <c r="E162" s="4">
        <v>-93</v>
      </c>
      <c r="F162" s="4">
        <v>-93</v>
      </c>
      <c r="H162" s="4">
        <v>0</v>
      </c>
      <c r="I162" s="4">
        <v>0</v>
      </c>
      <c r="J162" s="4">
        <v>-93</v>
      </c>
      <c r="K162" s="4">
        <v>-93</v>
      </c>
      <c r="N162" s="4">
        <v>0</v>
      </c>
      <c r="O162" s="4">
        <v>0</v>
      </c>
      <c r="P162" s="4">
        <f t="shared" si="3"/>
        <v>0</v>
      </c>
      <c r="Q162" s="4">
        <f t="shared" si="3"/>
        <v>0</v>
      </c>
    </row>
    <row r="163" spans="1:17" x14ac:dyDescent="0.2">
      <c r="A163" t="s">
        <v>36</v>
      </c>
      <c r="C163" s="4">
        <v>0</v>
      </c>
      <c r="D163" s="4">
        <v>0</v>
      </c>
      <c r="E163" s="4">
        <v>0</v>
      </c>
      <c r="F163" s="4">
        <v>0</v>
      </c>
      <c r="H163" s="4">
        <v>0</v>
      </c>
      <c r="I163" s="4">
        <v>0</v>
      </c>
      <c r="J163" s="4">
        <v>0</v>
      </c>
      <c r="K163" s="4">
        <v>0</v>
      </c>
      <c r="N163" s="4">
        <v>0</v>
      </c>
      <c r="O163" s="4">
        <v>0</v>
      </c>
      <c r="P163" s="4">
        <f t="shared" si="3"/>
        <v>0</v>
      </c>
      <c r="Q163" s="4">
        <f t="shared" si="3"/>
        <v>0</v>
      </c>
    </row>
    <row r="164" spans="1:17" x14ac:dyDescent="0.2">
      <c r="A164" t="s">
        <v>37</v>
      </c>
      <c r="C164" s="4">
        <v>0</v>
      </c>
      <c r="D164" s="4">
        <v>0</v>
      </c>
      <c r="E164" s="4">
        <v>334</v>
      </c>
      <c r="F164" s="4">
        <v>334</v>
      </c>
      <c r="H164" s="4">
        <v>0</v>
      </c>
      <c r="I164" s="4">
        <v>0</v>
      </c>
      <c r="J164" s="4">
        <v>334</v>
      </c>
      <c r="K164" s="4">
        <v>334</v>
      </c>
      <c r="N164" s="4">
        <v>0</v>
      </c>
      <c r="O164" s="4">
        <v>0</v>
      </c>
      <c r="P164" s="4">
        <f t="shared" si="3"/>
        <v>0</v>
      </c>
      <c r="Q164" s="4">
        <f t="shared" si="3"/>
        <v>0</v>
      </c>
    </row>
    <row r="165" spans="1:17" ht="16" thickBot="1" x14ac:dyDescent="0.25">
      <c r="A165" t="s">
        <v>38</v>
      </c>
      <c r="C165" s="4">
        <v>0</v>
      </c>
      <c r="D165" s="4">
        <v>0</v>
      </c>
      <c r="E165" s="4">
        <v>-36</v>
      </c>
      <c r="F165" s="4">
        <v>-36</v>
      </c>
      <c r="H165" s="4">
        <v>0</v>
      </c>
      <c r="I165" s="4">
        <v>0</v>
      </c>
      <c r="J165" s="4">
        <v>-36</v>
      </c>
      <c r="K165" s="4">
        <v>-36</v>
      </c>
      <c r="N165" s="4">
        <v>0</v>
      </c>
      <c r="O165" s="4">
        <v>0</v>
      </c>
      <c r="P165" s="4">
        <f t="shared" si="3"/>
        <v>0</v>
      </c>
      <c r="Q165" s="4">
        <f t="shared" si="3"/>
        <v>0</v>
      </c>
    </row>
    <row r="166" spans="1:17" ht="17" thickBot="1" x14ac:dyDescent="0.25">
      <c r="A166" s="26" t="s">
        <v>39</v>
      </c>
      <c r="C166" s="31">
        <f>SUM(C159:C165)</f>
        <v>1785.633553191672</v>
      </c>
      <c r="D166" s="32">
        <f>SUM(D159:D165)</f>
        <v>-2458.633553191672</v>
      </c>
      <c r="E166" s="27">
        <f>SUM(E159:E165)</f>
        <v>-1783</v>
      </c>
      <c r="F166" s="27">
        <f>SUM(F159:F165)</f>
        <v>-2456</v>
      </c>
      <c r="H166" s="31">
        <f>SUM(H159:H165)</f>
        <v>2863.633553191672</v>
      </c>
      <c r="I166" s="32">
        <f>SUM(I159:I165)</f>
        <v>-3536.633553191672</v>
      </c>
      <c r="J166" s="27">
        <f>SUM(J159:J165)</f>
        <v>-1783</v>
      </c>
      <c r="K166" s="27">
        <f>SUM(K159:K165)</f>
        <v>-2456</v>
      </c>
      <c r="N166" s="31">
        <f>C166-H166</f>
        <v>-1078</v>
      </c>
      <c r="O166" s="32">
        <f>D166-I166</f>
        <v>1078</v>
      </c>
      <c r="P166" s="27">
        <f>E166-J166</f>
        <v>0</v>
      </c>
      <c r="Q166" s="27">
        <f>F166-K166</f>
        <v>0</v>
      </c>
    </row>
    <row r="167" spans="1:17" ht="17" thickBot="1" x14ac:dyDescent="0.25">
      <c r="A167" s="25" t="s">
        <v>40</v>
      </c>
      <c r="C167" s="4">
        <v>0</v>
      </c>
      <c r="D167" s="4">
        <v>0</v>
      </c>
      <c r="E167" s="4">
        <v>-241</v>
      </c>
      <c r="F167" s="4">
        <v>-241</v>
      </c>
      <c r="H167" s="4">
        <v>0</v>
      </c>
      <c r="I167" s="4">
        <v>0</v>
      </c>
      <c r="J167" s="4">
        <v>-241</v>
      </c>
      <c r="K167" s="4">
        <v>-241</v>
      </c>
      <c r="N167" s="4">
        <f>C167-H167</f>
        <v>0</v>
      </c>
      <c r="O167" s="4">
        <f t="shared" ref="O167:Q169" si="6">D167-I167</f>
        <v>0</v>
      </c>
      <c r="P167" s="4">
        <f t="shared" si="6"/>
        <v>0</v>
      </c>
      <c r="Q167" s="4">
        <f t="shared" si="6"/>
        <v>0</v>
      </c>
    </row>
    <row r="168" spans="1:17" ht="51.5" customHeight="1" thickBot="1" x14ac:dyDescent="0.25">
      <c r="A168" s="26" t="s">
        <v>41</v>
      </c>
      <c r="C168" s="31">
        <f>SUM(C166:C167)</f>
        <v>1785.633553191672</v>
      </c>
      <c r="D168" s="32">
        <f t="shared" ref="D168:F168" si="7">SUM(D166:D167)</f>
        <v>-2458.633553191672</v>
      </c>
      <c r="E168" s="27">
        <f t="shared" si="7"/>
        <v>-2024</v>
      </c>
      <c r="F168" s="27">
        <f t="shared" si="7"/>
        <v>-2697</v>
      </c>
      <c r="H168" s="31">
        <f>SUM(H166:H167)</f>
        <v>2863.633553191672</v>
      </c>
      <c r="I168" s="32">
        <f>SUM(I166:I167)</f>
        <v>-3536.633553191672</v>
      </c>
      <c r="J168" s="27">
        <f>SUM(J166:J167)</f>
        <v>-2024</v>
      </c>
      <c r="K168" s="27">
        <f>SUM(K166:K167)</f>
        <v>-2697</v>
      </c>
      <c r="N168" s="31">
        <f>C168-H168</f>
        <v>-1078</v>
      </c>
      <c r="O168" s="32">
        <f t="shared" si="6"/>
        <v>1078</v>
      </c>
      <c r="P168" s="27">
        <f t="shared" si="6"/>
        <v>0</v>
      </c>
      <c r="Q168" s="27">
        <f t="shared" si="6"/>
        <v>0</v>
      </c>
    </row>
    <row r="169" spans="1:17" ht="33" thickBot="1" x14ac:dyDescent="0.25">
      <c r="A169" s="25" t="s">
        <v>42</v>
      </c>
      <c r="C169" s="12">
        <v>22</v>
      </c>
      <c r="D169" s="12">
        <v>-33</v>
      </c>
      <c r="E169" s="12">
        <v>0</v>
      </c>
      <c r="F169" s="12">
        <f>SUM(C169:E169)</f>
        <v>-11</v>
      </c>
      <c r="H169" s="12">
        <v>22</v>
      </c>
      <c r="I169" s="12">
        <v>-33</v>
      </c>
      <c r="J169" s="12">
        <v>0</v>
      </c>
      <c r="K169" s="12">
        <f>SUM(H169:J169)</f>
        <v>-11</v>
      </c>
      <c r="N169" s="12">
        <f>C169-H169</f>
        <v>0</v>
      </c>
      <c r="O169" s="12">
        <f t="shared" si="6"/>
        <v>0</v>
      </c>
      <c r="P169" s="12">
        <f t="shared" si="6"/>
        <v>0</v>
      </c>
      <c r="Q169" s="12">
        <f t="shared" si="6"/>
        <v>0</v>
      </c>
    </row>
    <row r="170" spans="1:17" ht="17" thickBot="1" x14ac:dyDescent="0.25">
      <c r="A170" s="26" t="s">
        <v>43</v>
      </c>
      <c r="C170" s="31">
        <f>SUM(C168:C169)</f>
        <v>1807.633553191672</v>
      </c>
      <c r="D170" s="32">
        <f t="shared" ref="D170:F170" si="8">SUM(D168:D169)</f>
        <v>-2491.633553191672</v>
      </c>
      <c r="E170" s="28">
        <f t="shared" si="8"/>
        <v>-2024</v>
      </c>
      <c r="F170" s="28">
        <f t="shared" si="8"/>
        <v>-2708</v>
      </c>
      <c r="G170" s="12"/>
      <c r="H170" s="31">
        <f>SUM(H168:H169)</f>
        <v>2885.633553191672</v>
      </c>
      <c r="I170" s="32">
        <f>SUM(I168:I169)</f>
        <v>-3569.633553191672</v>
      </c>
      <c r="J170" s="28">
        <f>SUM(J168:J169)</f>
        <v>-2024</v>
      </c>
      <c r="K170" s="28">
        <f>SUM(K168:K169)</f>
        <v>-2708</v>
      </c>
      <c r="N170" s="31">
        <f>C170-H170</f>
        <v>-1078</v>
      </c>
      <c r="O170" s="32">
        <f>D170-I170</f>
        <v>1078</v>
      </c>
      <c r="P170" s="28">
        <f>E170-J170</f>
        <v>0</v>
      </c>
      <c r="Q170" s="28">
        <f>F170-K170</f>
        <v>0</v>
      </c>
    </row>
    <row r="171" spans="1:17" x14ac:dyDescent="0.2">
      <c r="A171" s="25"/>
      <c r="G171" s="4"/>
    </row>
    <row r="172" spans="1:17" ht="16" x14ac:dyDescent="0.2">
      <c r="A172" s="25" t="s">
        <v>44</v>
      </c>
      <c r="B172" s="3"/>
      <c r="C172" s="4">
        <v>0</v>
      </c>
      <c r="D172" s="4">
        <v>0</v>
      </c>
      <c r="E172" s="4">
        <v>48</v>
      </c>
      <c r="F172" s="4">
        <v>48</v>
      </c>
      <c r="G172" s="4"/>
      <c r="H172" s="4">
        <v>0</v>
      </c>
      <c r="I172" s="4">
        <v>0</v>
      </c>
      <c r="J172" s="4">
        <v>48</v>
      </c>
      <c r="K172" s="4">
        <v>48</v>
      </c>
      <c r="N172" s="4">
        <f>C172-H172</f>
        <v>0</v>
      </c>
      <c r="O172" s="4">
        <f t="shared" ref="O172:Q174" si="9">D172-I172</f>
        <v>0</v>
      </c>
      <c r="P172" s="4">
        <f t="shared" si="9"/>
        <v>0</v>
      </c>
      <c r="Q172" s="4">
        <f t="shared" si="9"/>
        <v>0</v>
      </c>
    </row>
    <row r="173" spans="1:17" ht="32" x14ac:dyDescent="0.2">
      <c r="A173" s="25" t="s">
        <v>45</v>
      </c>
      <c r="B173" s="3"/>
      <c r="C173" s="4">
        <v>0</v>
      </c>
      <c r="D173" s="4">
        <v>0</v>
      </c>
      <c r="E173" s="4">
        <v>-1211</v>
      </c>
      <c r="F173" s="4">
        <v>-1211</v>
      </c>
      <c r="G173" s="4"/>
      <c r="H173" s="4">
        <v>0</v>
      </c>
      <c r="I173" s="4">
        <v>0</v>
      </c>
      <c r="J173" s="4">
        <v>-1211</v>
      </c>
      <c r="K173" s="4">
        <v>-1211</v>
      </c>
      <c r="N173" s="4">
        <f>C173-H173</f>
        <v>0</v>
      </c>
      <c r="O173" s="4">
        <f t="shared" si="9"/>
        <v>0</v>
      </c>
      <c r="P173" s="4">
        <f t="shared" si="9"/>
        <v>0</v>
      </c>
      <c r="Q173" s="4">
        <f t="shared" si="9"/>
        <v>0</v>
      </c>
    </row>
    <row r="174" spans="1:17" ht="37.5" customHeight="1" x14ac:dyDescent="0.2">
      <c r="A174" s="26" t="s">
        <v>46</v>
      </c>
      <c r="B174" s="3"/>
      <c r="C174" s="29">
        <v>0</v>
      </c>
      <c r="D174" s="29">
        <v>0</v>
      </c>
      <c r="E174" s="29">
        <f>SUM(E172:E173)</f>
        <v>-1163</v>
      </c>
      <c r="F174" s="29">
        <f>SUM(F172:F173)</f>
        <v>-1163</v>
      </c>
      <c r="G174" s="4"/>
      <c r="H174" s="29">
        <v>0</v>
      </c>
      <c r="I174" s="29">
        <v>0</v>
      </c>
      <c r="J174" s="29">
        <f>SUM(J172:J173)</f>
        <v>-1163</v>
      </c>
      <c r="K174" s="29">
        <f>SUM(K172:K173)</f>
        <v>-1163</v>
      </c>
      <c r="N174" s="29">
        <f>C174-H174</f>
        <v>0</v>
      </c>
      <c r="O174" s="29">
        <f t="shared" si="9"/>
        <v>0</v>
      </c>
      <c r="P174" s="29">
        <f t="shared" si="9"/>
        <v>0</v>
      </c>
      <c r="Q174" s="29">
        <f t="shared" si="9"/>
        <v>0</v>
      </c>
    </row>
    <row r="175" spans="1:17" ht="16" thickBot="1" x14ac:dyDescent="0.25">
      <c r="A175" s="26"/>
      <c r="B175" s="3"/>
      <c r="C175" s="4"/>
      <c r="D175" s="4"/>
      <c r="E175" s="4"/>
      <c r="F175" s="4"/>
      <c r="G175" s="4"/>
      <c r="H175" s="4"/>
      <c r="I175" s="4"/>
      <c r="J175" s="4"/>
      <c r="K175" s="4"/>
      <c r="N175" s="4"/>
      <c r="O175" s="4"/>
      <c r="P175" s="4"/>
      <c r="Q175" s="4"/>
    </row>
    <row r="176" spans="1:17" ht="34" customHeight="1" thickBot="1" x14ac:dyDescent="0.25">
      <c r="A176" s="26" t="s">
        <v>47</v>
      </c>
      <c r="B176" s="3"/>
      <c r="C176" s="5">
        <f>C170+C174</f>
        <v>1807.633553191672</v>
      </c>
      <c r="D176" s="6">
        <f>D170+D174</f>
        <v>-2491.633553191672</v>
      </c>
      <c r="E176" s="30">
        <f>E170+E174</f>
        <v>-3187</v>
      </c>
      <c r="F176" s="30">
        <f>F170+F174</f>
        <v>-3871</v>
      </c>
      <c r="G176" s="4"/>
      <c r="H176" s="5">
        <f>H170+H174</f>
        <v>2885.633553191672</v>
      </c>
      <c r="I176" s="6">
        <f>I170+I174</f>
        <v>-3569.633553191672</v>
      </c>
      <c r="J176" s="30">
        <f>J170+J174</f>
        <v>-3187</v>
      </c>
      <c r="K176" s="30">
        <f>K170+K174</f>
        <v>-3871</v>
      </c>
      <c r="N176" s="31">
        <f>C176-H176</f>
        <v>-1078</v>
      </c>
      <c r="O176" s="32">
        <f>D176-I176</f>
        <v>1078</v>
      </c>
      <c r="P176" s="30">
        <f>E176-J176</f>
        <v>0</v>
      </c>
      <c r="Q176" s="30">
        <f>F176-K176</f>
        <v>0</v>
      </c>
    </row>
    <row r="177" spans="1:17" ht="16" thickBot="1" x14ac:dyDescent="0.25">
      <c r="A177" s="26"/>
      <c r="C177" s="4"/>
      <c r="D177" s="4"/>
      <c r="E177" s="4"/>
      <c r="F177" s="4"/>
      <c r="G177" s="4"/>
      <c r="H177" s="4"/>
      <c r="I177" s="4"/>
      <c r="J177" s="4"/>
      <c r="K177" s="4"/>
      <c r="N177" s="4"/>
      <c r="O177" s="4"/>
      <c r="P177" s="4"/>
      <c r="Q177" s="4"/>
    </row>
    <row r="178" spans="1:17" ht="17" thickBot="1" x14ac:dyDescent="0.25">
      <c r="A178" s="26" t="s">
        <v>29</v>
      </c>
      <c r="B178" s="3"/>
      <c r="C178" s="5">
        <v>2847</v>
      </c>
      <c r="D178" s="6">
        <v>-2167</v>
      </c>
      <c r="E178" s="4">
        <v>0</v>
      </c>
      <c r="F178" s="4">
        <f>SUM(C178:E178)</f>
        <v>680</v>
      </c>
      <c r="G178" s="4"/>
      <c r="H178" s="5">
        <v>3925</v>
      </c>
      <c r="I178" s="6">
        <v>-3244.9999999999995</v>
      </c>
      <c r="J178" s="4">
        <v>0</v>
      </c>
      <c r="K178" s="4">
        <f>SUM(H178:J178)</f>
        <v>680.00000000000045</v>
      </c>
      <c r="N178" s="31">
        <f t="shared" ref="N178:Q180" si="10">C178-H178</f>
        <v>-1078</v>
      </c>
      <c r="O178" s="32">
        <f t="shared" si="10"/>
        <v>1077.9999999999995</v>
      </c>
      <c r="P178" s="4">
        <f t="shared" si="10"/>
        <v>0</v>
      </c>
      <c r="Q178" s="4">
        <f t="shared" si="10"/>
        <v>0</v>
      </c>
    </row>
    <row r="179" spans="1:17" ht="17" thickBot="1" x14ac:dyDescent="0.25">
      <c r="A179" s="26" t="s">
        <v>48</v>
      </c>
      <c r="B179" s="3"/>
      <c r="C179" s="33">
        <f>C178/C147</f>
        <v>0.2837070254110613</v>
      </c>
      <c r="D179" s="34">
        <f>D178/D147</f>
        <v>-0.78599927457381213</v>
      </c>
      <c r="E179" s="4">
        <v>0</v>
      </c>
      <c r="F179" s="1">
        <f>F178/F147</f>
        <v>5.315822388993121E-2</v>
      </c>
      <c r="G179" s="4"/>
      <c r="H179" s="33">
        <f>H178/H147</f>
        <v>0.39113104135525661</v>
      </c>
      <c r="I179" s="34">
        <f>I178/I147</f>
        <v>-1.1770039898440332</v>
      </c>
      <c r="J179" s="4">
        <v>0</v>
      </c>
      <c r="K179" s="1">
        <f>K178/K147</f>
        <v>5.3158223889931244E-2</v>
      </c>
      <c r="N179" s="36">
        <f t="shared" si="10"/>
        <v>-0.10742401594419532</v>
      </c>
      <c r="O179" s="37">
        <f t="shared" si="10"/>
        <v>0.39100471527022107</v>
      </c>
      <c r="P179" s="4">
        <f t="shared" si="10"/>
        <v>0</v>
      </c>
      <c r="Q179" s="4">
        <f t="shared" si="10"/>
        <v>0</v>
      </c>
    </row>
    <row r="180" spans="1:17" ht="16" x14ac:dyDescent="0.2">
      <c r="A180" s="26" t="s">
        <v>5</v>
      </c>
      <c r="B180" s="3"/>
      <c r="C180" s="4">
        <v>22464</v>
      </c>
      <c r="D180" s="4">
        <v>9011</v>
      </c>
      <c r="E180" s="4">
        <v>0</v>
      </c>
      <c r="F180" s="4">
        <f>SUM(C180:E180)</f>
        <v>31475</v>
      </c>
      <c r="G180" s="4"/>
      <c r="H180" s="4">
        <v>22464</v>
      </c>
      <c r="I180" s="4">
        <v>9011</v>
      </c>
      <c r="J180" s="4">
        <v>0</v>
      </c>
      <c r="K180" s="4">
        <f>SUM(H180:J180)</f>
        <v>31475</v>
      </c>
      <c r="N180" s="4">
        <f t="shared" si="10"/>
        <v>0</v>
      </c>
      <c r="O180" s="4">
        <f t="shared" si="10"/>
        <v>0</v>
      </c>
      <c r="P180" s="4">
        <f t="shared" si="10"/>
        <v>0</v>
      </c>
      <c r="Q180" s="4">
        <f t="shared" si="10"/>
        <v>0</v>
      </c>
    </row>
    <row r="183" spans="1:17" ht="16" x14ac:dyDescent="0.2">
      <c r="A183" s="13" t="s">
        <v>49</v>
      </c>
    </row>
    <row r="225" spans="1:17" ht="16" thickBot="1" x14ac:dyDescent="0.25"/>
    <row r="226" spans="1:17" ht="16" thickBot="1" x14ac:dyDescent="0.25">
      <c r="C226" s="82" t="s">
        <v>1</v>
      </c>
      <c r="D226" s="83"/>
      <c r="E226" s="83"/>
      <c r="F226" s="84"/>
      <c r="H226" s="82" t="s">
        <v>2</v>
      </c>
      <c r="I226" s="83"/>
      <c r="J226" s="83"/>
      <c r="K226" s="84"/>
      <c r="N226" s="82" t="s">
        <v>8</v>
      </c>
      <c r="O226" s="83"/>
      <c r="P226" s="83"/>
      <c r="Q226" s="84"/>
    </row>
    <row r="227" spans="1:17" ht="16" thickBot="1" x14ac:dyDescent="0.25">
      <c r="C227" s="82" t="s">
        <v>62</v>
      </c>
      <c r="D227" s="83"/>
      <c r="E227" s="83"/>
      <c r="F227" s="84"/>
      <c r="H227" s="82" t="s">
        <v>62</v>
      </c>
      <c r="I227" s="83"/>
      <c r="J227" s="83"/>
      <c r="K227" s="84"/>
      <c r="N227" s="82" t="s">
        <v>62</v>
      </c>
      <c r="O227" s="83"/>
      <c r="P227" s="83"/>
      <c r="Q227" s="84"/>
    </row>
    <row r="228" spans="1:17" x14ac:dyDescent="0.2">
      <c r="C228" s="11" t="s">
        <v>10</v>
      </c>
      <c r="D228" s="11" t="s">
        <v>11</v>
      </c>
      <c r="E228" s="11" t="s">
        <v>12</v>
      </c>
      <c r="F228" s="11" t="s">
        <v>13</v>
      </c>
      <c r="G228" s="11"/>
      <c r="H228" s="11" t="s">
        <v>10</v>
      </c>
      <c r="I228" s="11" t="s">
        <v>11</v>
      </c>
      <c r="J228" s="11" t="s">
        <v>12</v>
      </c>
      <c r="K228" s="11" t="s">
        <v>13</v>
      </c>
      <c r="L228" s="11"/>
      <c r="M228" s="11"/>
      <c r="N228" s="11" t="s">
        <v>10</v>
      </c>
      <c r="O228" s="11" t="s">
        <v>11</v>
      </c>
      <c r="P228" s="11" t="s">
        <v>12</v>
      </c>
      <c r="Q228" s="11" t="s">
        <v>13</v>
      </c>
    </row>
    <row r="229" spans="1:17" x14ac:dyDescent="0.2">
      <c r="A229" t="s">
        <v>4</v>
      </c>
      <c r="C229" s="4">
        <v>19894</v>
      </c>
      <c r="D229" s="4">
        <v>8899</v>
      </c>
      <c r="E229" s="4">
        <v>0</v>
      </c>
      <c r="F229" s="4">
        <v>28793</v>
      </c>
      <c r="G229" s="4"/>
      <c r="H229" s="4">
        <v>19894</v>
      </c>
      <c r="I229" s="4">
        <v>8899</v>
      </c>
      <c r="J229" s="4">
        <v>0</v>
      </c>
      <c r="K229" s="4">
        <v>28793</v>
      </c>
      <c r="N229" s="4">
        <f>C229-H229</f>
        <v>0</v>
      </c>
      <c r="O229" s="4">
        <f t="shared" ref="O229:O230" si="11">D229-I229</f>
        <v>0</v>
      </c>
      <c r="P229" s="4">
        <f t="shared" ref="P229:P230" si="12">E229-J229</f>
        <v>0</v>
      </c>
      <c r="Q229" s="4">
        <f t="shared" ref="Q229:Q230" si="13">F229-K229</f>
        <v>0</v>
      </c>
    </row>
    <row r="230" spans="1:17" x14ac:dyDescent="0.2">
      <c r="A230" s="2" t="s">
        <v>14</v>
      </c>
      <c r="C230" s="4">
        <v>19894</v>
      </c>
      <c r="D230" s="4">
        <v>8899</v>
      </c>
      <c r="E230" s="4">
        <v>0</v>
      </c>
      <c r="F230" s="4">
        <v>28793</v>
      </c>
      <c r="G230" s="4"/>
      <c r="H230" s="4">
        <v>19894</v>
      </c>
      <c r="I230" s="4">
        <v>8899</v>
      </c>
      <c r="J230" s="4">
        <v>0</v>
      </c>
      <c r="K230" s="4">
        <v>28793</v>
      </c>
      <c r="N230" s="4">
        <f>C230-H230</f>
        <v>0</v>
      </c>
      <c r="O230" s="4">
        <f t="shared" si="11"/>
        <v>0</v>
      </c>
      <c r="P230" s="4">
        <f t="shared" si="12"/>
        <v>0</v>
      </c>
      <c r="Q230" s="4">
        <f t="shared" si="13"/>
        <v>0</v>
      </c>
    </row>
    <row r="231" spans="1:17" ht="16" thickBot="1" x14ac:dyDescent="0.25">
      <c r="C231" s="4"/>
      <c r="D231" s="4"/>
      <c r="E231" s="4"/>
      <c r="F231" s="4">
        <v>0</v>
      </c>
      <c r="G231" s="4"/>
      <c r="H231" s="4"/>
      <c r="I231" s="4"/>
      <c r="J231" s="4"/>
      <c r="K231" s="4"/>
      <c r="N231" s="4"/>
      <c r="O231" s="4"/>
      <c r="P231" s="4"/>
      <c r="Q231" s="4"/>
    </row>
    <row r="232" spans="1:17" ht="16" thickBot="1" x14ac:dyDescent="0.25">
      <c r="A232" t="s">
        <v>15</v>
      </c>
      <c r="C232" s="5">
        <v>-4079</v>
      </c>
      <c r="D232" s="6">
        <v>-4017</v>
      </c>
      <c r="E232" s="4">
        <v>0</v>
      </c>
      <c r="F232" s="4">
        <v>-8096</v>
      </c>
      <c r="G232" s="4"/>
      <c r="H232" s="5">
        <v>-2233</v>
      </c>
      <c r="I232" s="6">
        <v>-5863</v>
      </c>
      <c r="J232" s="4">
        <v>0</v>
      </c>
      <c r="K232" s="4">
        <v>-8096</v>
      </c>
      <c r="N232" s="5">
        <f>C232-H232</f>
        <v>-1846</v>
      </c>
      <c r="O232" s="6">
        <f>D232-I232</f>
        <v>1846</v>
      </c>
      <c r="P232" s="4">
        <f>E232-J232</f>
        <v>0</v>
      </c>
      <c r="Q232" s="4">
        <f>F232-K232</f>
        <v>0</v>
      </c>
    </row>
    <row r="233" spans="1:17" ht="16" thickBot="1" x14ac:dyDescent="0.25">
      <c r="A233" t="s">
        <v>16</v>
      </c>
      <c r="C233" s="5">
        <v>-6997</v>
      </c>
      <c r="D233" s="6">
        <v>-5939</v>
      </c>
      <c r="E233" s="4">
        <v>-1621</v>
      </c>
      <c r="F233" s="35">
        <v>-14557</v>
      </c>
      <c r="G233" s="4"/>
      <c r="H233" s="5">
        <v>-6493</v>
      </c>
      <c r="I233" s="6">
        <v>-5686</v>
      </c>
      <c r="J233" s="4">
        <v>-1621</v>
      </c>
      <c r="K233" s="35">
        <v>-13800</v>
      </c>
      <c r="N233" s="9">
        <f>C233-H233</f>
        <v>-504</v>
      </c>
      <c r="O233" s="10">
        <f>D233-I233</f>
        <v>-253</v>
      </c>
      <c r="P233" s="4">
        <f t="shared" ref="P233:P238" si="14">E233-J233</f>
        <v>0</v>
      </c>
      <c r="Q233" s="35">
        <f t="shared" ref="Q233:Q238" si="15">F233-K233</f>
        <v>-757</v>
      </c>
    </row>
    <row r="234" spans="1:17" x14ac:dyDescent="0.2">
      <c r="A234" t="s">
        <v>17</v>
      </c>
      <c r="C234" s="4">
        <v>-1884</v>
      </c>
      <c r="D234" s="4">
        <v>-805</v>
      </c>
      <c r="E234" s="4">
        <v>0</v>
      </c>
      <c r="F234" s="4">
        <v>-2689</v>
      </c>
      <c r="G234" s="4"/>
      <c r="H234" s="4">
        <v>-1884</v>
      </c>
      <c r="I234" s="4">
        <v>-805</v>
      </c>
      <c r="J234" s="4">
        <v>0</v>
      </c>
      <c r="K234" s="4">
        <v>-2689</v>
      </c>
      <c r="N234" s="4">
        <f>C234-H234</f>
        <v>0</v>
      </c>
      <c r="O234" s="4">
        <f t="shared" ref="O234:O236" si="16">D234-I234</f>
        <v>0</v>
      </c>
      <c r="P234" s="4">
        <f t="shared" si="14"/>
        <v>0</v>
      </c>
      <c r="Q234" s="4">
        <f t="shared" si="15"/>
        <v>0</v>
      </c>
    </row>
    <row r="235" spans="1:17" x14ac:dyDescent="0.2">
      <c r="A235" t="s">
        <v>18</v>
      </c>
      <c r="C235" s="4">
        <v>0</v>
      </c>
      <c r="D235" s="4">
        <v>0</v>
      </c>
      <c r="E235" s="4">
        <v>0</v>
      </c>
      <c r="F235" s="4">
        <v>0</v>
      </c>
      <c r="G235" s="4"/>
      <c r="H235" s="4">
        <v>0</v>
      </c>
      <c r="I235" s="4">
        <v>0</v>
      </c>
      <c r="J235" s="4">
        <v>0</v>
      </c>
      <c r="K235" s="4">
        <v>0</v>
      </c>
      <c r="N235" s="4">
        <f t="shared" ref="N235:N236" si="17">C235-H235</f>
        <v>0</v>
      </c>
      <c r="O235" s="4">
        <f t="shared" si="16"/>
        <v>0</v>
      </c>
      <c r="P235" s="4">
        <f t="shared" si="14"/>
        <v>0</v>
      </c>
      <c r="Q235" s="4">
        <f t="shared" si="15"/>
        <v>0</v>
      </c>
    </row>
    <row r="236" spans="1:17" ht="16" thickBot="1" x14ac:dyDescent="0.25">
      <c r="A236" t="s">
        <v>19</v>
      </c>
      <c r="C236" s="4">
        <v>0</v>
      </c>
      <c r="D236" s="4">
        <v>0</v>
      </c>
      <c r="E236" s="4">
        <v>0</v>
      </c>
      <c r="F236" s="4">
        <v>0</v>
      </c>
      <c r="G236" s="4"/>
      <c r="H236" s="4">
        <v>0</v>
      </c>
      <c r="I236" s="4">
        <v>0</v>
      </c>
      <c r="J236" s="4">
        <v>0</v>
      </c>
      <c r="K236" s="4">
        <v>0</v>
      </c>
      <c r="N236" s="4">
        <f t="shared" si="17"/>
        <v>0</v>
      </c>
      <c r="O236" s="4">
        <f t="shared" si="16"/>
        <v>0</v>
      </c>
      <c r="P236" s="4">
        <f t="shared" si="14"/>
        <v>0</v>
      </c>
      <c r="Q236" s="4">
        <f t="shared" si="15"/>
        <v>0</v>
      </c>
    </row>
    <row r="237" spans="1:17" ht="16" thickBot="1" x14ac:dyDescent="0.25">
      <c r="A237" t="s">
        <v>20</v>
      </c>
      <c r="C237" s="5">
        <v>-2943</v>
      </c>
      <c r="D237" s="6">
        <v>-2273</v>
      </c>
      <c r="E237" s="4">
        <v>-589</v>
      </c>
      <c r="F237" s="35">
        <v>-5805</v>
      </c>
      <c r="G237" s="4"/>
      <c r="H237" s="5">
        <v>-3448</v>
      </c>
      <c r="I237" s="6">
        <v>-2525</v>
      </c>
      <c r="J237" s="4">
        <v>-589</v>
      </c>
      <c r="K237" s="35">
        <v>-6562</v>
      </c>
      <c r="N237" s="5">
        <f>C237-H237</f>
        <v>505</v>
      </c>
      <c r="O237" s="6">
        <f>D237-I237</f>
        <v>252</v>
      </c>
      <c r="P237" s="4">
        <f t="shared" si="14"/>
        <v>0</v>
      </c>
      <c r="Q237" s="35">
        <f t="shared" si="15"/>
        <v>757</v>
      </c>
    </row>
    <row r="238" spans="1:17" ht="16" thickBot="1" x14ac:dyDescent="0.25">
      <c r="A238" s="2" t="s">
        <v>21</v>
      </c>
      <c r="C238" s="5">
        <f>SUM(C232:C237)</f>
        <v>-15903</v>
      </c>
      <c r="D238" s="6">
        <f>SUM(D232:D237)</f>
        <v>-13034</v>
      </c>
      <c r="E238" s="30">
        <f>SUM(E232:E237)</f>
        <v>-2210</v>
      </c>
      <c r="F238" s="62">
        <f>SUM(F232:F237)</f>
        <v>-31147</v>
      </c>
      <c r="G238" s="4"/>
      <c r="H238" s="5">
        <f>SUM(H232:H237)</f>
        <v>-14058</v>
      </c>
      <c r="I238" s="6">
        <f>SUM(I232:I237)</f>
        <v>-14879</v>
      </c>
      <c r="J238" s="30">
        <f>SUM(J232:J237)</f>
        <v>-2210</v>
      </c>
      <c r="K238" s="62">
        <f>SUM(K232:K237)</f>
        <v>-31147</v>
      </c>
      <c r="N238" s="9">
        <f>C238-H238</f>
        <v>-1845</v>
      </c>
      <c r="O238" s="10">
        <f>D238-I238</f>
        <v>1845</v>
      </c>
      <c r="P238" s="51">
        <f t="shared" si="14"/>
        <v>0</v>
      </c>
      <c r="Q238" s="62">
        <f t="shared" si="15"/>
        <v>0</v>
      </c>
    </row>
    <row r="239" spans="1:17" x14ac:dyDescent="0.2">
      <c r="C239" s="4"/>
      <c r="D239" s="4"/>
      <c r="E239" s="4"/>
      <c r="F239" s="4"/>
      <c r="G239" s="4"/>
      <c r="H239" s="4"/>
      <c r="I239" s="4"/>
      <c r="J239" s="4"/>
      <c r="K239" s="4"/>
      <c r="N239" s="4"/>
      <c r="O239" s="4"/>
      <c r="P239" s="4"/>
      <c r="Q239" s="4"/>
    </row>
    <row r="240" spans="1:17" ht="16" thickBot="1" x14ac:dyDescent="0.25">
      <c r="C240" s="4"/>
      <c r="D240" s="4"/>
      <c r="E240" s="4"/>
      <c r="F240" s="4"/>
      <c r="G240" s="4"/>
      <c r="H240" s="4"/>
      <c r="I240" s="4"/>
      <c r="J240" s="4"/>
      <c r="K240" s="4"/>
      <c r="N240" s="4"/>
      <c r="O240" s="4"/>
      <c r="P240" s="4"/>
      <c r="Q240" s="4"/>
    </row>
    <row r="241" spans="1:17" ht="16" thickBot="1" x14ac:dyDescent="0.25">
      <c r="A241" s="2" t="s">
        <v>22</v>
      </c>
      <c r="C241" s="5">
        <f>SUM(C230+C238)</f>
        <v>3991</v>
      </c>
      <c r="D241" s="6">
        <f>SUM(D230+D238)</f>
        <v>-4135</v>
      </c>
      <c r="E241" s="4">
        <f>E230+E238</f>
        <v>-2210</v>
      </c>
      <c r="F241" s="4">
        <f>F230+F238</f>
        <v>-2354</v>
      </c>
      <c r="G241" s="4"/>
      <c r="H241" s="5">
        <f>H230+H238</f>
        <v>5836</v>
      </c>
      <c r="I241" s="6">
        <f>I230+I238</f>
        <v>-5980</v>
      </c>
      <c r="J241" s="4">
        <f>J230+J238</f>
        <v>-2210</v>
      </c>
      <c r="K241" s="4">
        <f>K230+K238</f>
        <v>-2354</v>
      </c>
      <c r="N241" s="5">
        <f>C241-H241</f>
        <v>-1845</v>
      </c>
      <c r="O241" s="6">
        <f>D241-I241</f>
        <v>1845</v>
      </c>
      <c r="P241" s="4">
        <f t="shared" ref="P241" si="18">E241-J241</f>
        <v>0</v>
      </c>
      <c r="Q241" s="4">
        <f t="shared" ref="Q241" si="19">F241-K241</f>
        <v>0</v>
      </c>
    </row>
    <row r="242" spans="1:17" x14ac:dyDescent="0.2">
      <c r="C242" s="4"/>
      <c r="D242" s="4"/>
      <c r="E242" s="4"/>
      <c r="F242" s="4"/>
      <c r="P242" s="4"/>
      <c r="Q242" s="4"/>
    </row>
    <row r="243" spans="1:17" ht="16" x14ac:dyDescent="0.2">
      <c r="A243" s="25" t="s">
        <v>34</v>
      </c>
      <c r="C243" s="4">
        <v>0</v>
      </c>
      <c r="D243" s="4">
        <v>0</v>
      </c>
      <c r="E243" s="4">
        <v>-1666</v>
      </c>
      <c r="F243" s="4">
        <v>-1666</v>
      </c>
      <c r="H243" s="4">
        <v>0</v>
      </c>
      <c r="I243" s="4">
        <v>0</v>
      </c>
      <c r="J243" s="4">
        <v>-1666</v>
      </c>
      <c r="K243" s="4">
        <v>-1666</v>
      </c>
      <c r="N243" s="4">
        <v>0</v>
      </c>
      <c r="O243" s="4">
        <v>0</v>
      </c>
      <c r="P243" s="4">
        <f t="shared" ref="P243:P247" si="20">E243-J243</f>
        <v>0</v>
      </c>
      <c r="Q243" s="4">
        <f t="shared" ref="Q243:Q247" si="21">F243-K243</f>
        <v>0</v>
      </c>
    </row>
    <row r="244" spans="1:17" x14ac:dyDescent="0.2">
      <c r="A244" t="s">
        <v>35</v>
      </c>
      <c r="C244" s="4">
        <v>0</v>
      </c>
      <c r="D244" s="4">
        <v>0</v>
      </c>
      <c r="E244" s="4">
        <v>-141</v>
      </c>
      <c r="F244" s="4">
        <v>-141</v>
      </c>
      <c r="H244" s="4">
        <v>0</v>
      </c>
      <c r="I244" s="4">
        <v>0</v>
      </c>
      <c r="J244" s="4">
        <v>-141</v>
      </c>
      <c r="K244" s="4">
        <v>-141</v>
      </c>
      <c r="N244" s="4">
        <v>0</v>
      </c>
      <c r="O244" s="4">
        <v>0</v>
      </c>
      <c r="P244" s="4">
        <f t="shared" si="20"/>
        <v>0</v>
      </c>
      <c r="Q244" s="4">
        <f t="shared" si="21"/>
        <v>0</v>
      </c>
    </row>
    <row r="245" spans="1:17" x14ac:dyDescent="0.2">
      <c r="A245" t="s">
        <v>36</v>
      </c>
      <c r="C245" s="4">
        <v>0</v>
      </c>
      <c r="D245" s="4">
        <v>0</v>
      </c>
      <c r="E245" s="4">
        <v>0</v>
      </c>
      <c r="F245" s="4">
        <v>0</v>
      </c>
      <c r="H245" s="4">
        <v>0</v>
      </c>
      <c r="I245" s="4">
        <v>0</v>
      </c>
      <c r="J245" s="4">
        <v>0</v>
      </c>
      <c r="K245" s="4">
        <v>0</v>
      </c>
      <c r="N245" s="4">
        <v>0</v>
      </c>
      <c r="O245" s="4">
        <v>0</v>
      </c>
      <c r="P245" s="4">
        <f t="shared" si="20"/>
        <v>0</v>
      </c>
      <c r="Q245" s="4">
        <f t="shared" si="21"/>
        <v>0</v>
      </c>
    </row>
    <row r="246" spans="1:17" x14ac:dyDescent="0.2">
      <c r="A246" t="s">
        <v>37</v>
      </c>
      <c r="C246" s="4">
        <v>0</v>
      </c>
      <c r="D246" s="4">
        <v>0</v>
      </c>
      <c r="E246" s="4">
        <v>-147</v>
      </c>
      <c r="F246" s="4">
        <v>-147</v>
      </c>
      <c r="H246" s="4">
        <v>0</v>
      </c>
      <c r="I246" s="4">
        <v>0</v>
      </c>
      <c r="J246" s="4">
        <v>-147</v>
      </c>
      <c r="K246" s="4">
        <v>-147</v>
      </c>
      <c r="N246" s="4">
        <v>0</v>
      </c>
      <c r="O246" s="4">
        <v>0</v>
      </c>
      <c r="P246" s="4">
        <f t="shared" si="20"/>
        <v>0</v>
      </c>
      <c r="Q246" s="4">
        <f t="shared" si="21"/>
        <v>0</v>
      </c>
    </row>
    <row r="247" spans="1:17" ht="16" thickBot="1" x14ac:dyDescent="0.25">
      <c r="A247" t="s">
        <v>38</v>
      </c>
      <c r="C247" s="4">
        <v>0</v>
      </c>
      <c r="D247" s="4">
        <v>0</v>
      </c>
      <c r="E247" s="4">
        <v>-45</v>
      </c>
      <c r="F247" s="4">
        <v>-45</v>
      </c>
      <c r="H247" s="4">
        <v>0</v>
      </c>
      <c r="I247" s="4">
        <v>0</v>
      </c>
      <c r="J247" s="4">
        <v>-45</v>
      </c>
      <c r="K247" s="4">
        <v>-45</v>
      </c>
      <c r="N247" s="4">
        <v>0</v>
      </c>
      <c r="O247" s="4">
        <v>0</v>
      </c>
      <c r="P247" s="4">
        <f t="shared" si="20"/>
        <v>0</v>
      </c>
      <c r="Q247" s="4">
        <f t="shared" si="21"/>
        <v>0</v>
      </c>
    </row>
    <row r="248" spans="1:17" ht="17" thickBot="1" x14ac:dyDescent="0.25">
      <c r="A248" s="26" t="s">
        <v>39</v>
      </c>
      <c r="C248" s="31">
        <f>SUM(C241:C247)</f>
        <v>3991</v>
      </c>
      <c r="D248" s="32">
        <f>SUM(D241:D247)</f>
        <v>-4135</v>
      </c>
      <c r="E248" s="27">
        <f>SUM(E241:E247)</f>
        <v>-4209</v>
      </c>
      <c r="F248" s="27">
        <f>SUM(F241:F247)</f>
        <v>-4353</v>
      </c>
      <c r="H248" s="31">
        <f>SUM(H241:H247)</f>
        <v>5836</v>
      </c>
      <c r="I248" s="32">
        <f>SUM(I241:I247)</f>
        <v>-5980</v>
      </c>
      <c r="J248" s="27">
        <f>SUM(J241:J247)</f>
        <v>-4209</v>
      </c>
      <c r="K248" s="27">
        <f>SUM(K241:K247)</f>
        <v>-4353</v>
      </c>
      <c r="N248" s="5">
        <f>C248-H248</f>
        <v>-1845</v>
      </c>
      <c r="O248" s="6">
        <f>D248-I248</f>
        <v>1845</v>
      </c>
      <c r="P248" s="27">
        <f>E248-J248</f>
        <v>0</v>
      </c>
      <c r="Q248" s="27">
        <f>F248-K248</f>
        <v>0</v>
      </c>
    </row>
    <row r="249" spans="1:17" ht="17" thickBot="1" x14ac:dyDescent="0.25">
      <c r="A249" s="25" t="s">
        <v>40</v>
      </c>
      <c r="C249" s="4">
        <v>0</v>
      </c>
      <c r="D249" s="4">
        <v>0</v>
      </c>
      <c r="E249" s="4">
        <v>-573</v>
      </c>
      <c r="F249" s="4">
        <v>-573</v>
      </c>
      <c r="H249" s="4">
        <v>0</v>
      </c>
      <c r="I249" s="4">
        <v>0</v>
      </c>
      <c r="J249" s="4">
        <v>-573</v>
      </c>
      <c r="K249" s="4">
        <v>-573</v>
      </c>
      <c r="N249" s="4">
        <f>C249-H249</f>
        <v>0</v>
      </c>
      <c r="O249" s="4">
        <f t="shared" ref="O249:O251" si="22">D249-I249</f>
        <v>0</v>
      </c>
      <c r="P249" s="4">
        <f t="shared" ref="P249:P251" si="23">E249-J249</f>
        <v>0</v>
      </c>
      <c r="Q249" s="4">
        <f t="shared" ref="Q249:Q251" si="24">F249-K249</f>
        <v>0</v>
      </c>
    </row>
    <row r="250" spans="1:17" ht="33" thickBot="1" x14ac:dyDescent="0.25">
      <c r="A250" s="26" t="s">
        <v>41</v>
      </c>
      <c r="C250" s="31">
        <f>SUM(C248:C249)</f>
        <v>3991</v>
      </c>
      <c r="D250" s="32">
        <f t="shared" ref="D250:F250" si="25">SUM(D248:D249)</f>
        <v>-4135</v>
      </c>
      <c r="E250" s="27">
        <f t="shared" si="25"/>
        <v>-4782</v>
      </c>
      <c r="F250" s="27">
        <f t="shared" si="25"/>
        <v>-4926</v>
      </c>
      <c r="H250" s="31">
        <f>SUM(H248:H249)</f>
        <v>5836</v>
      </c>
      <c r="I250" s="32">
        <f>SUM(I248:I249)</f>
        <v>-5980</v>
      </c>
      <c r="J250" s="27">
        <f>SUM(J248:J249)</f>
        <v>-4782</v>
      </c>
      <c r="K250" s="27">
        <f>SUM(K248:K249)</f>
        <v>-4926</v>
      </c>
      <c r="N250" s="31">
        <f>C250-H250</f>
        <v>-1845</v>
      </c>
      <c r="O250" s="32">
        <f t="shared" si="22"/>
        <v>1845</v>
      </c>
      <c r="P250" s="27">
        <f t="shared" si="23"/>
        <v>0</v>
      </c>
      <c r="Q250" s="27">
        <f t="shared" si="24"/>
        <v>0</v>
      </c>
    </row>
    <row r="251" spans="1:17" ht="33" thickBot="1" x14ac:dyDescent="0.25">
      <c r="A251" s="25" t="s">
        <v>42</v>
      </c>
      <c r="C251" s="12">
        <v>-109</v>
      </c>
      <c r="D251" s="12">
        <v>-124</v>
      </c>
      <c r="E251" s="12">
        <v>0</v>
      </c>
      <c r="F251" s="12">
        <f>SUM(C251:E251)</f>
        <v>-233</v>
      </c>
      <c r="H251" s="12">
        <v>-109</v>
      </c>
      <c r="I251" s="12">
        <v>-124</v>
      </c>
      <c r="J251" s="12">
        <v>0</v>
      </c>
      <c r="K251" s="12">
        <f>SUM(H251:J251)</f>
        <v>-233</v>
      </c>
      <c r="N251" s="12">
        <f>C251-H251</f>
        <v>0</v>
      </c>
      <c r="O251" s="12">
        <f t="shared" si="22"/>
        <v>0</v>
      </c>
      <c r="P251" s="12">
        <f t="shared" si="23"/>
        <v>0</v>
      </c>
      <c r="Q251" s="12">
        <f t="shared" si="24"/>
        <v>0</v>
      </c>
    </row>
    <row r="252" spans="1:17" ht="17" thickBot="1" x14ac:dyDescent="0.25">
      <c r="A252" s="26" t="s">
        <v>43</v>
      </c>
      <c r="C252" s="31">
        <f>SUM(C250:C251)</f>
        <v>3882</v>
      </c>
      <c r="D252" s="32">
        <f t="shared" ref="D252:F252" si="26">SUM(D250:D251)</f>
        <v>-4259</v>
      </c>
      <c r="E252" s="28">
        <f t="shared" si="26"/>
        <v>-4782</v>
      </c>
      <c r="F252" s="28">
        <f t="shared" si="26"/>
        <v>-5159</v>
      </c>
      <c r="G252" s="12"/>
      <c r="H252" s="31">
        <f>SUM(H250:H251)</f>
        <v>5727</v>
      </c>
      <c r="I252" s="32">
        <f>SUM(I250:I251)</f>
        <v>-6104</v>
      </c>
      <c r="J252" s="28">
        <f>SUM(J250:J251)</f>
        <v>-4782</v>
      </c>
      <c r="K252" s="28">
        <f>SUM(K250:K251)</f>
        <v>-5159</v>
      </c>
      <c r="N252" s="5">
        <f>C252-H252</f>
        <v>-1845</v>
      </c>
      <c r="O252" s="6">
        <f>D252-I252</f>
        <v>1845</v>
      </c>
      <c r="P252" s="28">
        <f>E252-J252</f>
        <v>0</v>
      </c>
      <c r="Q252" s="28">
        <f>F252-K252</f>
        <v>0</v>
      </c>
    </row>
    <row r="253" spans="1:17" x14ac:dyDescent="0.2">
      <c r="A253" s="25"/>
      <c r="G253" s="4"/>
    </row>
    <row r="254" spans="1:17" ht="16" x14ac:dyDescent="0.2">
      <c r="A254" s="25" t="s">
        <v>44</v>
      </c>
      <c r="B254" s="3"/>
      <c r="C254" s="4">
        <v>0</v>
      </c>
      <c r="D254" s="4">
        <v>0</v>
      </c>
      <c r="E254" s="4">
        <v>470</v>
      </c>
      <c r="F254" s="4">
        <v>470</v>
      </c>
      <c r="G254" s="4"/>
      <c r="H254" s="4">
        <v>0</v>
      </c>
      <c r="I254" s="4">
        <v>0</v>
      </c>
      <c r="J254" s="4">
        <v>470</v>
      </c>
      <c r="K254" s="4">
        <v>470</v>
      </c>
      <c r="N254" s="4">
        <f>C254-H254</f>
        <v>0</v>
      </c>
      <c r="O254" s="4">
        <f t="shared" ref="O254:O256" si="27">D254-I254</f>
        <v>0</v>
      </c>
      <c r="P254" s="4">
        <f t="shared" ref="P254:P256" si="28">E254-J254</f>
        <v>0</v>
      </c>
      <c r="Q254" s="4">
        <f t="shared" ref="Q254:Q256" si="29">F254-K254</f>
        <v>0</v>
      </c>
    </row>
    <row r="255" spans="1:17" ht="32" x14ac:dyDescent="0.2">
      <c r="A255" s="25" t="s">
        <v>45</v>
      </c>
      <c r="B255" s="3"/>
      <c r="C255" s="4">
        <v>0</v>
      </c>
      <c r="D255" s="4">
        <v>0</v>
      </c>
      <c r="E255" s="4">
        <v>-2463</v>
      </c>
      <c r="F255" s="4">
        <v>-2463</v>
      </c>
      <c r="G255" s="4"/>
      <c r="H255" s="4">
        <v>0</v>
      </c>
      <c r="I255" s="4">
        <v>0</v>
      </c>
      <c r="J255" s="4">
        <v>-2463</v>
      </c>
      <c r="K255" s="4">
        <v>-2463</v>
      </c>
      <c r="N255" s="4">
        <f>C255-H255</f>
        <v>0</v>
      </c>
      <c r="O255" s="4">
        <f t="shared" si="27"/>
        <v>0</v>
      </c>
      <c r="P255" s="4">
        <f t="shared" si="28"/>
        <v>0</v>
      </c>
      <c r="Q255" s="4">
        <f t="shared" si="29"/>
        <v>0</v>
      </c>
    </row>
    <row r="256" spans="1:17" ht="32" x14ac:dyDescent="0.2">
      <c r="A256" s="26" t="s">
        <v>46</v>
      </c>
      <c r="B256" s="3"/>
      <c r="C256" s="29">
        <v>0</v>
      </c>
      <c r="D256" s="29">
        <v>0</v>
      </c>
      <c r="E256" s="29">
        <f>SUM(E254:E255)</f>
        <v>-1993</v>
      </c>
      <c r="F256" s="29">
        <f>SUM(F254:F255)</f>
        <v>-1993</v>
      </c>
      <c r="G256" s="4"/>
      <c r="H256" s="29">
        <v>0</v>
      </c>
      <c r="I256" s="29">
        <v>0</v>
      </c>
      <c r="J256" s="29">
        <f>SUM(J254:J255)</f>
        <v>-1993</v>
      </c>
      <c r="K256" s="29">
        <f>SUM(K254:K255)</f>
        <v>-1993</v>
      </c>
      <c r="N256" s="29">
        <f>C256-H256</f>
        <v>0</v>
      </c>
      <c r="O256" s="29">
        <f t="shared" si="27"/>
        <v>0</v>
      </c>
      <c r="P256" s="29">
        <f t="shared" si="28"/>
        <v>0</v>
      </c>
      <c r="Q256" s="29">
        <f t="shared" si="29"/>
        <v>0</v>
      </c>
    </row>
    <row r="257" spans="1:17" ht="16" thickBot="1" x14ac:dyDescent="0.25">
      <c r="A257" s="26"/>
      <c r="B257" s="3"/>
      <c r="C257" s="4"/>
      <c r="D257" s="4"/>
      <c r="E257" s="4"/>
      <c r="F257" s="4"/>
      <c r="G257" s="4"/>
      <c r="H257" s="4"/>
      <c r="I257" s="4"/>
      <c r="J257" s="4"/>
      <c r="K257" s="4"/>
      <c r="N257" s="4"/>
      <c r="O257" s="4"/>
      <c r="P257" s="4"/>
      <c r="Q257" s="4"/>
    </row>
    <row r="258" spans="1:17" ht="33" thickBot="1" x14ac:dyDescent="0.25">
      <c r="A258" s="26" t="s">
        <v>47</v>
      </c>
      <c r="B258" s="3"/>
      <c r="C258" s="5">
        <f>C252+C256</f>
        <v>3882</v>
      </c>
      <c r="D258" s="6">
        <f>D252+D256</f>
        <v>-4259</v>
      </c>
      <c r="E258" s="30">
        <f>E252+E256</f>
        <v>-6775</v>
      </c>
      <c r="F258" s="30">
        <f>F252+F256</f>
        <v>-7152</v>
      </c>
      <c r="G258" s="4"/>
      <c r="H258" s="5">
        <f>H252+H256</f>
        <v>5727</v>
      </c>
      <c r="I258" s="6">
        <f>I252+I256</f>
        <v>-6104</v>
      </c>
      <c r="J258" s="30">
        <f>J252+J256</f>
        <v>-6775</v>
      </c>
      <c r="K258" s="30">
        <f>K252+K256</f>
        <v>-7152</v>
      </c>
      <c r="N258" s="5">
        <f>C258-H258</f>
        <v>-1845</v>
      </c>
      <c r="O258" s="6">
        <f>D258-I258</f>
        <v>1845</v>
      </c>
      <c r="P258" s="30">
        <f>E258-J258</f>
        <v>0</v>
      </c>
      <c r="Q258" s="30">
        <f>F258-K258</f>
        <v>0</v>
      </c>
    </row>
    <row r="259" spans="1:17" ht="16" thickBot="1" x14ac:dyDescent="0.25">
      <c r="A259" s="26"/>
      <c r="C259" s="4"/>
      <c r="D259" s="4"/>
      <c r="E259" s="4"/>
      <c r="F259" s="4"/>
      <c r="G259" s="4"/>
      <c r="H259" s="4"/>
      <c r="I259" s="4"/>
      <c r="J259" s="4"/>
      <c r="K259" s="4"/>
      <c r="N259" s="4"/>
      <c r="O259" s="4"/>
      <c r="P259" s="4"/>
      <c r="Q259" s="4"/>
    </row>
    <row r="260" spans="1:17" ht="17" thickBot="1" x14ac:dyDescent="0.25">
      <c r="A260" s="26" t="s">
        <v>29</v>
      </c>
      <c r="B260" s="3"/>
      <c r="C260" s="5">
        <v>5875</v>
      </c>
      <c r="D260" s="6">
        <v>-3330</v>
      </c>
      <c r="E260" s="4">
        <v>0</v>
      </c>
      <c r="F260" s="4">
        <f>SUM(C260:E260)</f>
        <v>2545</v>
      </c>
      <c r="G260" s="4"/>
      <c r="H260" s="5">
        <v>7720</v>
      </c>
      <c r="I260" s="6">
        <v>-5175.0000000000009</v>
      </c>
      <c r="J260" s="4">
        <v>0</v>
      </c>
      <c r="K260" s="4">
        <f>SUM(H260:J260)</f>
        <v>2544.9999999999991</v>
      </c>
      <c r="N260" s="5">
        <f t="shared" ref="N260:N262" si="30">C260-H260</f>
        <v>-1845</v>
      </c>
      <c r="O260" s="6">
        <f t="shared" ref="O260:O262" si="31">D260-I260</f>
        <v>1845.0000000000009</v>
      </c>
      <c r="P260" s="4">
        <f t="shared" ref="P260:P262" si="32">E260-J260</f>
        <v>0</v>
      </c>
      <c r="Q260" s="4">
        <f t="shared" ref="Q260:Q262" si="33">F260-K260</f>
        <v>0</v>
      </c>
    </row>
    <row r="261" spans="1:17" ht="17" thickBot="1" x14ac:dyDescent="0.25">
      <c r="A261" s="26" t="s">
        <v>48</v>
      </c>
      <c r="B261" s="3"/>
      <c r="C261" s="33">
        <f>C260/C229</f>
        <v>0.29531517040313665</v>
      </c>
      <c r="D261" s="34">
        <f>D260/D229</f>
        <v>-0.37419934824137546</v>
      </c>
      <c r="E261" s="4">
        <v>0</v>
      </c>
      <c r="F261" s="1">
        <f>F260/F229</f>
        <v>8.8389539124092656E-2</v>
      </c>
      <c r="G261" s="4"/>
      <c r="H261" s="33">
        <f>H260/H229</f>
        <v>0.3880567005127174</v>
      </c>
      <c r="I261" s="34">
        <f>I260/I229</f>
        <v>-0.58152601415889438</v>
      </c>
      <c r="J261" s="4">
        <v>0</v>
      </c>
      <c r="K261" s="1">
        <f>K260/K229</f>
        <v>8.8389539124092628E-2</v>
      </c>
      <c r="N261" s="36">
        <f t="shared" si="30"/>
        <v>-9.274153010958075E-2</v>
      </c>
      <c r="O261" s="37">
        <f t="shared" si="31"/>
        <v>0.20732666591751892</v>
      </c>
      <c r="P261" s="4">
        <f t="shared" si="32"/>
        <v>0</v>
      </c>
      <c r="Q261" s="4">
        <f t="shared" si="33"/>
        <v>0</v>
      </c>
    </row>
    <row r="262" spans="1:17" ht="16" x14ac:dyDescent="0.2">
      <c r="A262" s="26" t="s">
        <v>5</v>
      </c>
      <c r="B262" s="3"/>
      <c r="C262" s="4">
        <v>42215</v>
      </c>
      <c r="D262" s="4">
        <v>33337</v>
      </c>
      <c r="E262" s="4">
        <v>0</v>
      </c>
      <c r="F262" s="4">
        <f>SUM(C262:E262)</f>
        <v>75552</v>
      </c>
      <c r="G262" s="4"/>
      <c r="H262" s="4">
        <v>42215</v>
      </c>
      <c r="I262" s="4">
        <v>33337</v>
      </c>
      <c r="J262" s="4">
        <v>0</v>
      </c>
      <c r="K262" s="4">
        <f>SUM(H262:J262)</f>
        <v>75552</v>
      </c>
      <c r="N262" s="4">
        <f t="shared" si="30"/>
        <v>0</v>
      </c>
      <c r="O262" s="4">
        <f t="shared" si="31"/>
        <v>0</v>
      </c>
      <c r="P262" s="4">
        <f t="shared" si="32"/>
        <v>0</v>
      </c>
      <c r="Q262" s="4">
        <f t="shared" si="33"/>
        <v>0</v>
      </c>
    </row>
    <row r="266" spans="1:17" ht="16" x14ac:dyDescent="0.2">
      <c r="A266" s="13" t="s">
        <v>65</v>
      </c>
    </row>
    <row r="293" spans="1:16" ht="16" thickBot="1" x14ac:dyDescent="0.25"/>
    <row r="294" spans="1:16" ht="16" thickBot="1" x14ac:dyDescent="0.25">
      <c r="B294" s="82" t="s">
        <v>1</v>
      </c>
      <c r="C294" s="83"/>
      <c r="D294" s="83"/>
      <c r="E294" s="84"/>
      <c r="G294" s="82" t="s">
        <v>2</v>
      </c>
      <c r="H294" s="83"/>
      <c r="I294" s="83"/>
      <c r="J294" s="84"/>
      <c r="M294" s="82" t="s">
        <v>8</v>
      </c>
      <c r="N294" s="83"/>
      <c r="O294" s="83"/>
      <c r="P294" s="84"/>
    </row>
    <row r="295" spans="1:16" ht="49" thickBot="1" x14ac:dyDescent="0.25">
      <c r="B295" s="42" t="s">
        <v>31</v>
      </c>
      <c r="C295" s="42" t="s">
        <v>57</v>
      </c>
      <c r="D295" s="42" t="s">
        <v>58</v>
      </c>
      <c r="E295" s="61" t="s">
        <v>13</v>
      </c>
      <c r="G295" s="42" t="s">
        <v>31</v>
      </c>
      <c r="H295" s="42" t="s">
        <v>57</v>
      </c>
      <c r="I295" s="57" t="s">
        <v>58</v>
      </c>
      <c r="J295" s="61" t="s">
        <v>13</v>
      </c>
      <c r="M295" s="42" t="s">
        <v>31</v>
      </c>
      <c r="N295" s="42" t="s">
        <v>57</v>
      </c>
      <c r="O295" s="42" t="s">
        <v>58</v>
      </c>
      <c r="P295" s="61" t="s">
        <v>13</v>
      </c>
    </row>
    <row r="296" spans="1:16" ht="27.5" customHeight="1" thickBot="1" x14ac:dyDescent="0.25">
      <c r="B296" s="43" t="s">
        <v>59</v>
      </c>
      <c r="C296" s="43" t="s">
        <v>59</v>
      </c>
      <c r="D296" s="43" t="s">
        <v>59</v>
      </c>
      <c r="E296" s="60" t="s">
        <v>59</v>
      </c>
      <c r="G296" s="43" t="s">
        <v>59</v>
      </c>
      <c r="H296" s="43" t="s">
        <v>59</v>
      </c>
      <c r="I296" s="43" t="s">
        <v>59</v>
      </c>
      <c r="J296" s="43" t="s">
        <v>59</v>
      </c>
      <c r="M296" s="43" t="s">
        <v>59</v>
      </c>
      <c r="N296" s="43" t="s">
        <v>59</v>
      </c>
      <c r="O296" s="43" t="s">
        <v>59</v>
      </c>
      <c r="P296" s="43" t="s">
        <v>59</v>
      </c>
    </row>
    <row r="297" spans="1:16" x14ac:dyDescent="0.2">
      <c r="A297" t="s">
        <v>25</v>
      </c>
      <c r="B297" s="4">
        <v>11219</v>
      </c>
      <c r="C297" s="4">
        <v>1573</v>
      </c>
      <c r="D297" s="4">
        <v>0</v>
      </c>
      <c r="E297" s="12">
        <f>SUM(B297:D297)</f>
        <v>12792</v>
      </c>
      <c r="G297" s="4">
        <v>11219</v>
      </c>
      <c r="H297" s="4">
        <v>1573</v>
      </c>
      <c r="I297" s="4">
        <v>0</v>
      </c>
      <c r="J297" s="12">
        <f>SUM(G297:I297)</f>
        <v>12792</v>
      </c>
      <c r="M297" s="4">
        <f>B297-G297</f>
        <v>0</v>
      </c>
      <c r="N297" s="4">
        <f t="shared" ref="N297:P297" si="34">C297-H297</f>
        <v>0</v>
      </c>
      <c r="O297" s="4">
        <f t="shared" si="34"/>
        <v>0</v>
      </c>
      <c r="P297" s="4">
        <f t="shared" si="34"/>
        <v>0</v>
      </c>
    </row>
    <row r="298" spans="1:16" x14ac:dyDescent="0.2">
      <c r="A298" s="39"/>
      <c r="B298" s="4"/>
      <c r="C298" s="4"/>
      <c r="D298" s="4"/>
      <c r="E298" s="12"/>
      <c r="G298" s="4"/>
      <c r="H298" s="4"/>
      <c r="I298" s="4"/>
      <c r="J298" s="12"/>
      <c r="M298" s="4"/>
      <c r="N298" s="4"/>
      <c r="O298" s="4"/>
      <c r="P298" s="4"/>
    </row>
    <row r="299" spans="1:16" x14ac:dyDescent="0.2">
      <c r="A299" s="40" t="s">
        <v>52</v>
      </c>
      <c r="B299" s="4">
        <v>9101</v>
      </c>
      <c r="C299" s="4">
        <v>934</v>
      </c>
      <c r="D299" s="4">
        <v>0</v>
      </c>
      <c r="E299" s="12">
        <f t="shared" ref="E299:E307" si="35">SUM(B299:D299)</f>
        <v>10035</v>
      </c>
      <c r="G299" s="4">
        <v>9101</v>
      </c>
      <c r="H299" s="4">
        <v>934</v>
      </c>
      <c r="I299" s="4">
        <v>0</v>
      </c>
      <c r="J299" s="12">
        <f t="shared" ref="J299" si="36">SUM(G299:I299)</f>
        <v>10035</v>
      </c>
      <c r="M299" s="4">
        <f t="shared" ref="M299:P305" si="37">B299-G299</f>
        <v>0</v>
      </c>
      <c r="N299" s="4">
        <f t="shared" si="37"/>
        <v>0</v>
      </c>
      <c r="O299" s="4">
        <f t="shared" si="37"/>
        <v>0</v>
      </c>
      <c r="P299" s="4">
        <f t="shared" si="37"/>
        <v>0</v>
      </c>
    </row>
    <row r="300" spans="1:16" x14ac:dyDescent="0.2">
      <c r="A300" s="41"/>
      <c r="B300" s="4"/>
      <c r="C300" s="4"/>
      <c r="D300" s="4"/>
      <c r="E300" s="12"/>
      <c r="G300" s="4"/>
      <c r="H300" s="4"/>
      <c r="I300" s="4"/>
      <c r="J300" s="12"/>
      <c r="M300" s="4"/>
      <c r="N300" s="4"/>
      <c r="O300" s="4"/>
      <c r="P300" s="4"/>
    </row>
    <row r="301" spans="1:16" x14ac:dyDescent="0.2">
      <c r="A301" s="40" t="s">
        <v>53</v>
      </c>
      <c r="B301" s="4">
        <v>2118</v>
      </c>
      <c r="C301" s="4">
        <v>639</v>
      </c>
      <c r="D301" s="4">
        <v>0</v>
      </c>
      <c r="E301" s="12">
        <f t="shared" si="35"/>
        <v>2757</v>
      </c>
      <c r="G301" s="4">
        <v>2118</v>
      </c>
      <c r="H301" s="4">
        <v>639</v>
      </c>
      <c r="I301" s="4">
        <v>0</v>
      </c>
      <c r="J301" s="12">
        <f t="shared" ref="J301" si="38">SUM(G301:I301)</f>
        <v>2757</v>
      </c>
      <c r="M301" s="4">
        <f t="shared" si="37"/>
        <v>0</v>
      </c>
      <c r="N301" s="4">
        <f t="shared" si="37"/>
        <v>0</v>
      </c>
      <c r="O301" s="4">
        <f t="shared" si="37"/>
        <v>0</v>
      </c>
      <c r="P301" s="4">
        <f t="shared" si="37"/>
        <v>0</v>
      </c>
    </row>
    <row r="302" spans="1:16" x14ac:dyDescent="0.2">
      <c r="A302" s="39"/>
      <c r="B302" s="4"/>
      <c r="C302" s="4"/>
      <c r="D302" s="4"/>
      <c r="E302" s="12"/>
      <c r="G302" s="4"/>
      <c r="H302" s="4"/>
      <c r="I302" s="4"/>
      <c r="J302" s="12"/>
      <c r="M302" s="4"/>
      <c r="N302" s="4"/>
      <c r="O302" s="4"/>
      <c r="P302" s="4"/>
    </row>
    <row r="303" spans="1:16" ht="16" thickBot="1" x14ac:dyDescent="0.25">
      <c r="A303" t="s">
        <v>15</v>
      </c>
      <c r="B303" s="4">
        <v>-3524</v>
      </c>
      <c r="C303" s="4">
        <v>-9</v>
      </c>
      <c r="D303" s="4">
        <v>0</v>
      </c>
      <c r="E303" s="12">
        <f>SUM(B303:D303)</f>
        <v>-3533</v>
      </c>
      <c r="G303" s="44">
        <v>-3524</v>
      </c>
      <c r="H303" s="44">
        <v>-9</v>
      </c>
      <c r="I303" s="4">
        <v>0</v>
      </c>
      <c r="J303" s="12">
        <f t="shared" ref="J303:J307" si="39">SUM(G303:I303)</f>
        <v>-3533</v>
      </c>
      <c r="M303" s="4">
        <f t="shared" si="37"/>
        <v>0</v>
      </c>
      <c r="N303" s="4">
        <f t="shared" si="37"/>
        <v>0</v>
      </c>
      <c r="O303" s="4">
        <f t="shared" si="37"/>
        <v>0</v>
      </c>
      <c r="P303" s="4">
        <f t="shared" si="37"/>
        <v>0</v>
      </c>
    </row>
    <row r="304" spans="1:16" x14ac:dyDescent="0.2">
      <c r="A304" t="s">
        <v>54</v>
      </c>
      <c r="B304" s="7">
        <v>-4283</v>
      </c>
      <c r="C304" s="63">
        <v>-409</v>
      </c>
      <c r="D304" s="63">
        <v>-1531</v>
      </c>
      <c r="E304" s="67">
        <f>SUM(B304:D304)</f>
        <v>-6223</v>
      </c>
      <c r="G304" s="65">
        <v>-3077</v>
      </c>
      <c r="H304" s="66">
        <v>-431</v>
      </c>
      <c r="I304" s="66">
        <v>-2264</v>
      </c>
      <c r="J304" s="67">
        <f t="shared" si="39"/>
        <v>-5772</v>
      </c>
      <c r="M304" s="7">
        <f t="shared" si="37"/>
        <v>-1206</v>
      </c>
      <c r="N304" s="63">
        <f t="shared" si="37"/>
        <v>22</v>
      </c>
      <c r="O304" s="63">
        <f t="shared" si="37"/>
        <v>733</v>
      </c>
      <c r="P304" s="8">
        <f t="shared" si="37"/>
        <v>-451</v>
      </c>
    </row>
    <row r="305" spans="1:17" ht="16" thickBot="1" x14ac:dyDescent="0.25">
      <c r="A305" t="s">
        <v>55</v>
      </c>
      <c r="B305" s="9">
        <v>-1170</v>
      </c>
      <c r="C305" s="64">
        <v>-431</v>
      </c>
      <c r="D305" s="64">
        <v>-755</v>
      </c>
      <c r="E305" s="70">
        <f>SUM(B305:D305)</f>
        <v>-2356</v>
      </c>
      <c r="G305" s="68">
        <v>-616</v>
      </c>
      <c r="H305" s="69">
        <v>-301</v>
      </c>
      <c r="I305" s="69">
        <v>-1890</v>
      </c>
      <c r="J305" s="70">
        <f t="shared" si="39"/>
        <v>-2807</v>
      </c>
      <c r="M305" s="9">
        <f t="shared" si="37"/>
        <v>-554</v>
      </c>
      <c r="N305" s="64">
        <f t="shared" si="37"/>
        <v>-130</v>
      </c>
      <c r="O305" s="64">
        <f t="shared" si="37"/>
        <v>1135</v>
      </c>
      <c r="P305" s="10">
        <f t="shared" si="37"/>
        <v>451</v>
      </c>
    </row>
    <row r="306" spans="1:17" ht="16" thickBot="1" x14ac:dyDescent="0.25">
      <c r="B306" s="4"/>
      <c r="C306" s="4"/>
      <c r="D306" s="4"/>
      <c r="E306" s="12">
        <f t="shared" si="35"/>
        <v>0</v>
      </c>
      <c r="G306" s="4"/>
      <c r="H306" s="4"/>
      <c r="I306" s="4"/>
      <c r="J306" s="12"/>
      <c r="M306" s="4"/>
      <c r="N306" s="4"/>
      <c r="O306" s="4"/>
      <c r="P306" s="12"/>
    </row>
    <row r="307" spans="1:17" ht="16" thickBot="1" x14ac:dyDescent="0.25">
      <c r="A307" t="s">
        <v>29</v>
      </c>
      <c r="B307" s="5">
        <f>B297+SUM(B303:B305)</f>
        <v>2242</v>
      </c>
      <c r="C307" s="71">
        <f>C297+SUM(C303:C305)</f>
        <v>724</v>
      </c>
      <c r="D307" s="6">
        <f>D297+SUM(D303:D305)</f>
        <v>-2286</v>
      </c>
      <c r="E307" s="12">
        <f t="shared" si="35"/>
        <v>680</v>
      </c>
      <c r="G307" s="5">
        <f>G297+SUM(G303:G305)</f>
        <v>4002</v>
      </c>
      <c r="H307" s="71">
        <f>H297+SUM(H303:H305)</f>
        <v>832</v>
      </c>
      <c r="I307" s="6">
        <f>I297+SUM(I303:I305)</f>
        <v>-4154</v>
      </c>
      <c r="J307" s="4">
        <f t="shared" si="39"/>
        <v>680</v>
      </c>
      <c r="M307" s="5">
        <f>B307-G307</f>
        <v>-1760</v>
      </c>
      <c r="N307" s="71">
        <f t="shared" ref="N307:P307" si="40">C307-H307</f>
        <v>-108</v>
      </c>
      <c r="O307" s="6">
        <f t="shared" si="40"/>
        <v>1868</v>
      </c>
      <c r="P307" s="4">
        <f t="shared" si="40"/>
        <v>0</v>
      </c>
    </row>
    <row r="308" spans="1:17" ht="16" thickBot="1" x14ac:dyDescent="0.25">
      <c r="A308" t="s">
        <v>48</v>
      </c>
      <c r="B308" s="33">
        <f>B307/B297</f>
        <v>0.19983955789286031</v>
      </c>
      <c r="C308" s="34">
        <f>C307/C297</f>
        <v>0.46026700572155116</v>
      </c>
      <c r="E308" s="1">
        <f>E307/E297</f>
        <v>5.315822388993121E-2</v>
      </c>
      <c r="G308" s="33">
        <f>G307/G297</f>
        <v>0.35671628487387469</v>
      </c>
      <c r="H308" s="34">
        <f>H307/H297</f>
        <v>0.52892561983471076</v>
      </c>
      <c r="J308" s="1">
        <f>J307/J297</f>
        <v>5.315822388993121E-2</v>
      </c>
      <c r="M308" s="33">
        <f>B308-G308</f>
        <v>-0.15687672698101437</v>
      </c>
      <c r="N308" s="34">
        <f t="shared" ref="N308:P308" si="41">C308-H308</f>
        <v>-6.86586141131596E-2</v>
      </c>
      <c r="O308" s="1">
        <f t="shared" si="41"/>
        <v>0</v>
      </c>
      <c r="P308" s="1">
        <f t="shared" si="41"/>
        <v>0</v>
      </c>
      <c r="Q308" s="1"/>
    </row>
    <row r="310" spans="1:17" x14ac:dyDescent="0.2">
      <c r="A310" t="s">
        <v>30</v>
      </c>
      <c r="B310" s="4">
        <v>29824</v>
      </c>
      <c r="C310" s="4">
        <v>1651</v>
      </c>
      <c r="E310" s="12">
        <f t="shared" ref="E310" si="42">SUM(B310:D310)</f>
        <v>31475</v>
      </c>
      <c r="G310" s="4">
        <v>29824</v>
      </c>
      <c r="H310" s="4">
        <v>1651</v>
      </c>
      <c r="J310" s="12">
        <f t="shared" ref="J310" si="43">SUM(G310:I310)</f>
        <v>31475</v>
      </c>
      <c r="M310" s="4">
        <f>B310-G310</f>
        <v>0</v>
      </c>
      <c r="N310" s="4">
        <f t="shared" ref="N310:P310" si="44">C310-H310</f>
        <v>0</v>
      </c>
      <c r="O310" s="4">
        <f t="shared" si="44"/>
        <v>0</v>
      </c>
      <c r="P310" s="4">
        <f t="shared" si="44"/>
        <v>0</v>
      </c>
    </row>
    <row r="311" spans="1:17" x14ac:dyDescent="0.2">
      <c r="B311" s="4"/>
      <c r="C311" s="4"/>
      <c r="E311" s="12"/>
      <c r="G311" s="4"/>
      <c r="H311" s="4"/>
      <c r="J311" s="12"/>
      <c r="M311" s="4"/>
      <c r="N311" s="4"/>
      <c r="O311" s="4"/>
      <c r="P311" s="4"/>
    </row>
    <row r="312" spans="1:17" x14ac:dyDescent="0.2">
      <c r="B312" s="4"/>
      <c r="C312" s="4"/>
      <c r="E312" s="12"/>
      <c r="G312" s="4"/>
      <c r="H312" s="4"/>
      <c r="J312" s="12"/>
      <c r="M312" s="4"/>
      <c r="N312" s="4"/>
      <c r="O312" s="4"/>
      <c r="P312" s="4"/>
    </row>
    <row r="313" spans="1:17" x14ac:dyDescent="0.2">
      <c r="B313" s="4"/>
      <c r="C313" s="4"/>
      <c r="E313" s="12"/>
      <c r="G313" s="4"/>
      <c r="H313" s="4"/>
      <c r="J313" s="12"/>
      <c r="M313" s="4"/>
      <c r="N313" s="4"/>
      <c r="O313" s="4"/>
      <c r="P313" s="4"/>
    </row>
    <row r="314" spans="1:17" ht="16" x14ac:dyDescent="0.2">
      <c r="A314" s="13" t="s">
        <v>65</v>
      </c>
    </row>
    <row r="341" spans="1:16" ht="16" thickBot="1" x14ac:dyDescent="0.25"/>
    <row r="342" spans="1:16" ht="16" thickBot="1" x14ac:dyDescent="0.25">
      <c r="B342" s="82" t="s">
        <v>1</v>
      </c>
      <c r="C342" s="83"/>
      <c r="D342" s="83"/>
      <c r="E342" s="84"/>
      <c r="G342" s="82" t="s">
        <v>2</v>
      </c>
      <c r="H342" s="83"/>
      <c r="I342" s="83"/>
      <c r="J342" s="84"/>
      <c r="M342" s="82" t="s">
        <v>8</v>
      </c>
      <c r="N342" s="83"/>
      <c r="O342" s="83"/>
      <c r="P342" s="84"/>
    </row>
    <row r="343" spans="1:16" ht="49" thickBot="1" x14ac:dyDescent="0.25">
      <c r="B343" s="42" t="s">
        <v>31</v>
      </c>
      <c r="C343" s="42" t="s">
        <v>57</v>
      </c>
      <c r="D343" s="42" t="s">
        <v>58</v>
      </c>
      <c r="E343" s="61" t="s">
        <v>13</v>
      </c>
      <c r="G343" s="42" t="s">
        <v>31</v>
      </c>
      <c r="H343" s="42" t="s">
        <v>57</v>
      </c>
      <c r="I343" s="57" t="s">
        <v>58</v>
      </c>
      <c r="J343" s="61" t="s">
        <v>13</v>
      </c>
      <c r="M343" s="42" t="s">
        <v>31</v>
      </c>
      <c r="N343" s="42" t="s">
        <v>57</v>
      </c>
      <c r="O343" s="42" t="s">
        <v>58</v>
      </c>
      <c r="P343" s="61" t="s">
        <v>13</v>
      </c>
    </row>
    <row r="344" spans="1:16" ht="27.5" customHeight="1" thickBot="1" x14ac:dyDescent="0.25">
      <c r="B344" s="43" t="s">
        <v>62</v>
      </c>
      <c r="C344" s="43" t="s">
        <v>62</v>
      </c>
      <c r="D344" s="43" t="s">
        <v>62</v>
      </c>
      <c r="E344" s="60" t="s">
        <v>62</v>
      </c>
      <c r="G344" s="43" t="s">
        <v>62</v>
      </c>
      <c r="H344" s="43" t="s">
        <v>62</v>
      </c>
      <c r="I344" s="43" t="s">
        <v>62</v>
      </c>
      <c r="J344" s="43" t="s">
        <v>62</v>
      </c>
      <c r="M344" s="43" t="s">
        <v>62</v>
      </c>
      <c r="N344" s="43" t="s">
        <v>62</v>
      </c>
      <c r="O344" s="43" t="s">
        <v>62</v>
      </c>
      <c r="P344" s="43" t="s">
        <v>62</v>
      </c>
    </row>
    <row r="345" spans="1:16" x14ac:dyDescent="0.2">
      <c r="A345" t="s">
        <v>25</v>
      </c>
      <c r="B345" s="4">
        <v>25543</v>
      </c>
      <c r="C345" s="4">
        <v>3250</v>
      </c>
      <c r="D345" s="4">
        <v>0</v>
      </c>
      <c r="E345" s="12">
        <f>SUM(B345:D345)</f>
        <v>28793</v>
      </c>
      <c r="G345" s="4">
        <v>25543</v>
      </c>
      <c r="H345" s="4">
        <v>3250</v>
      </c>
      <c r="I345" s="4">
        <v>0</v>
      </c>
      <c r="J345" s="12">
        <f>SUM(G345:I345)</f>
        <v>28793</v>
      </c>
      <c r="M345" s="4">
        <f>B345-G345</f>
        <v>0</v>
      </c>
      <c r="N345" s="4">
        <f t="shared" ref="N345" si="45">C345-H345</f>
        <v>0</v>
      </c>
      <c r="O345" s="4">
        <f t="shared" ref="O345" si="46">D345-I345</f>
        <v>0</v>
      </c>
      <c r="P345" s="4">
        <f t="shared" ref="P345" si="47">E345-J345</f>
        <v>0</v>
      </c>
    </row>
    <row r="346" spans="1:16" x14ac:dyDescent="0.2">
      <c r="A346" s="39"/>
      <c r="B346" s="4"/>
      <c r="C346" s="4"/>
      <c r="D346" s="4"/>
      <c r="E346" s="12"/>
      <c r="G346" s="4"/>
      <c r="H346" s="4"/>
      <c r="I346" s="4"/>
      <c r="J346" s="12"/>
      <c r="M346" s="4"/>
      <c r="N346" s="4"/>
      <c r="O346" s="4"/>
      <c r="P346" s="4"/>
    </row>
    <row r="347" spans="1:16" x14ac:dyDescent="0.2">
      <c r="A347" s="40" t="s">
        <v>52</v>
      </c>
      <c r="B347" s="4">
        <v>17890</v>
      </c>
      <c r="C347" s="4">
        <v>2004</v>
      </c>
      <c r="D347" s="4">
        <v>0</v>
      </c>
      <c r="E347" s="12">
        <f t="shared" ref="E347" si="48">SUM(B347:D347)</f>
        <v>19894</v>
      </c>
      <c r="G347" s="4">
        <v>17890</v>
      </c>
      <c r="H347" s="4">
        <v>2004</v>
      </c>
      <c r="I347" s="4">
        <v>0</v>
      </c>
      <c r="J347" s="12">
        <f t="shared" ref="J347" si="49">SUM(G347:I347)</f>
        <v>19894</v>
      </c>
      <c r="M347" s="4">
        <f t="shared" ref="M347" si="50">B347-G347</f>
        <v>0</v>
      </c>
      <c r="N347" s="4">
        <f t="shared" ref="N347" si="51">C347-H347</f>
        <v>0</v>
      </c>
      <c r="O347" s="4">
        <f t="shared" ref="O347" si="52">D347-I347</f>
        <v>0</v>
      </c>
      <c r="P347" s="4">
        <f t="shared" ref="P347" si="53">E347-J347</f>
        <v>0</v>
      </c>
    </row>
    <row r="348" spans="1:16" x14ac:dyDescent="0.2">
      <c r="A348" s="41"/>
      <c r="B348" s="4"/>
      <c r="C348" s="4"/>
      <c r="D348" s="4"/>
      <c r="E348" s="12"/>
      <c r="G348" s="4"/>
      <c r="H348" s="4"/>
      <c r="I348" s="4"/>
      <c r="J348" s="12"/>
      <c r="M348" s="4"/>
      <c r="N348" s="4"/>
      <c r="O348" s="4"/>
      <c r="P348" s="4"/>
    </row>
    <row r="349" spans="1:16" x14ac:dyDescent="0.2">
      <c r="A349" s="40" t="s">
        <v>53</v>
      </c>
      <c r="B349" s="4">
        <v>7653</v>
      </c>
      <c r="C349" s="4">
        <v>1246</v>
      </c>
      <c r="D349" s="4">
        <v>0</v>
      </c>
      <c r="E349" s="12">
        <f t="shared" ref="E349" si="54">SUM(B349:D349)</f>
        <v>8899</v>
      </c>
      <c r="G349" s="4">
        <v>7653</v>
      </c>
      <c r="H349" s="4">
        <v>1246</v>
      </c>
      <c r="I349" s="4">
        <v>0</v>
      </c>
      <c r="J349" s="12">
        <f t="shared" ref="J349" si="55">SUM(G349:I349)</f>
        <v>8899</v>
      </c>
      <c r="M349" s="4">
        <f t="shared" ref="M349" si="56">B349-G349</f>
        <v>0</v>
      </c>
      <c r="N349" s="4">
        <f t="shared" ref="N349" si="57">C349-H349</f>
        <v>0</v>
      </c>
      <c r="O349" s="4">
        <f t="shared" ref="O349" si="58">D349-I349</f>
        <v>0</v>
      </c>
      <c r="P349" s="4">
        <f t="shared" ref="P349" si="59">E349-J349</f>
        <v>0</v>
      </c>
    </row>
    <row r="350" spans="1:16" x14ac:dyDescent="0.2">
      <c r="A350" s="39"/>
      <c r="B350" s="4"/>
      <c r="C350" s="4"/>
      <c r="D350" s="4"/>
      <c r="E350" s="12"/>
      <c r="G350" s="4"/>
      <c r="H350" s="4"/>
      <c r="I350" s="4"/>
      <c r="J350" s="12"/>
      <c r="M350" s="4"/>
      <c r="N350" s="4"/>
      <c r="O350" s="4"/>
      <c r="P350" s="4"/>
    </row>
    <row r="351" spans="1:16" ht="16" thickBot="1" x14ac:dyDescent="0.25">
      <c r="A351" t="s">
        <v>15</v>
      </c>
      <c r="B351" s="4">
        <v>-8067</v>
      </c>
      <c r="C351" s="4">
        <v>-29</v>
      </c>
      <c r="D351" s="4">
        <v>0</v>
      </c>
      <c r="E351" s="12">
        <f>SUM(B351:D351)</f>
        <v>-8096</v>
      </c>
      <c r="G351" s="44">
        <v>-8067</v>
      </c>
      <c r="H351" s="44">
        <v>-29</v>
      </c>
      <c r="I351" s="4">
        <v>0</v>
      </c>
      <c r="J351" s="12">
        <f t="shared" ref="J351:J353" si="60">SUM(G351:I351)</f>
        <v>-8096</v>
      </c>
      <c r="M351" s="4">
        <f t="shared" ref="M351:M353" si="61">B351-G351</f>
        <v>0</v>
      </c>
      <c r="N351" s="4">
        <f t="shared" ref="N351:N353" si="62">C351-H351</f>
        <v>0</v>
      </c>
      <c r="O351" s="4">
        <f t="shared" ref="O351:O353" si="63">D351-I351</f>
        <v>0</v>
      </c>
      <c r="P351" s="4">
        <f t="shared" ref="P351:P353" si="64">E351-J351</f>
        <v>0</v>
      </c>
    </row>
    <row r="352" spans="1:16" x14ac:dyDescent="0.2">
      <c r="A352" t="s">
        <v>54</v>
      </c>
      <c r="B352" s="7">
        <v>-8831</v>
      </c>
      <c r="C352" s="63">
        <v>-862</v>
      </c>
      <c r="D352" s="63">
        <v>-3243</v>
      </c>
      <c r="E352" s="67">
        <f>SUM(B352:D352)</f>
        <v>-12936</v>
      </c>
      <c r="G352" s="65">
        <v>-6485</v>
      </c>
      <c r="H352" s="66">
        <v>-734</v>
      </c>
      <c r="I352" s="66">
        <v>-4960</v>
      </c>
      <c r="J352" s="67">
        <f t="shared" si="60"/>
        <v>-12179</v>
      </c>
      <c r="M352" s="7">
        <f t="shared" si="61"/>
        <v>-2346</v>
      </c>
      <c r="N352" s="63">
        <f t="shared" si="62"/>
        <v>-128</v>
      </c>
      <c r="O352" s="63">
        <f t="shared" si="63"/>
        <v>1717</v>
      </c>
      <c r="P352" s="8">
        <f t="shared" si="64"/>
        <v>-757</v>
      </c>
    </row>
    <row r="353" spans="1:23" ht="16" thickBot="1" x14ac:dyDescent="0.25">
      <c r="A353" t="s">
        <v>55</v>
      </c>
      <c r="B353" s="9">
        <v>-2591</v>
      </c>
      <c r="C353" s="64">
        <v>-855</v>
      </c>
      <c r="D353" s="64">
        <v>-1770</v>
      </c>
      <c r="E353" s="70">
        <f>SUM(B353:D353)</f>
        <v>-5216</v>
      </c>
      <c r="G353" s="68">
        <v>-1627</v>
      </c>
      <c r="H353" s="69">
        <v>-577</v>
      </c>
      <c r="I353" s="69">
        <v>-3769</v>
      </c>
      <c r="J353" s="70">
        <f t="shared" si="60"/>
        <v>-5973</v>
      </c>
      <c r="M353" s="9">
        <f t="shared" si="61"/>
        <v>-964</v>
      </c>
      <c r="N353" s="64">
        <f t="shared" si="62"/>
        <v>-278</v>
      </c>
      <c r="O353" s="64">
        <f t="shared" si="63"/>
        <v>1999</v>
      </c>
      <c r="P353" s="10">
        <f t="shared" si="64"/>
        <v>757</v>
      </c>
      <c r="T353" s="12"/>
      <c r="U353" s="12"/>
      <c r="V353" s="12"/>
      <c r="W353" s="12"/>
    </row>
    <row r="354" spans="1:23" ht="16" thickBot="1" x14ac:dyDescent="0.25">
      <c r="B354" s="4"/>
      <c r="C354" s="4"/>
      <c r="D354" s="4"/>
      <c r="E354" s="12">
        <f t="shared" ref="E354:E355" si="65">SUM(B354:D354)</f>
        <v>0</v>
      </c>
      <c r="G354" s="4"/>
      <c r="H354" s="4"/>
      <c r="I354" s="4"/>
      <c r="J354" s="12"/>
      <c r="M354" s="4"/>
      <c r="N354" s="4"/>
      <c r="O354" s="4"/>
      <c r="P354" s="12"/>
      <c r="T354" s="12"/>
      <c r="U354" s="12"/>
      <c r="V354" s="12"/>
      <c r="W354" s="12"/>
    </row>
    <row r="355" spans="1:23" ht="16" thickBot="1" x14ac:dyDescent="0.25">
      <c r="A355" t="s">
        <v>29</v>
      </c>
      <c r="B355" s="5">
        <f>B345+SUM(B351:B353)</f>
        <v>6054</v>
      </c>
      <c r="C355" s="71">
        <f>C345+SUM(C351:C353)</f>
        <v>1504</v>
      </c>
      <c r="D355" s="6">
        <f>D345+SUM(D351:D353)</f>
        <v>-5013</v>
      </c>
      <c r="E355" s="12">
        <f t="shared" si="65"/>
        <v>2545</v>
      </c>
      <c r="G355" s="5">
        <f>G345+SUM(G351:G353)</f>
        <v>9364</v>
      </c>
      <c r="H355" s="71">
        <f>H345+SUM(H351:H353)</f>
        <v>1910</v>
      </c>
      <c r="I355" s="6">
        <f>I345+SUM(I351:I353)</f>
        <v>-8729</v>
      </c>
      <c r="J355" s="12">
        <f t="shared" ref="J355" si="66">SUM(G355:I355)</f>
        <v>2545</v>
      </c>
      <c r="M355" s="5">
        <f>B355-G355</f>
        <v>-3310</v>
      </c>
      <c r="N355" s="71">
        <f t="shared" ref="N355:N356" si="67">C355-H355</f>
        <v>-406</v>
      </c>
      <c r="O355" s="6">
        <f t="shared" ref="O355:O356" si="68">D355-I355</f>
        <v>3716</v>
      </c>
      <c r="P355" s="4">
        <f t="shared" ref="P355:P356" si="69">E355-J355</f>
        <v>0</v>
      </c>
      <c r="T355" s="12"/>
    </row>
    <row r="356" spans="1:23" ht="16" thickBot="1" x14ac:dyDescent="0.25">
      <c r="A356" t="s">
        <v>48</v>
      </c>
      <c r="B356" s="36">
        <f>B355/B345</f>
        <v>0.23701209724777825</v>
      </c>
      <c r="C356" s="37">
        <f>C355/C345</f>
        <v>0.46276923076923077</v>
      </c>
      <c r="E356" s="1">
        <f>E355/E345</f>
        <v>8.8389539124092656E-2</v>
      </c>
      <c r="G356" s="33">
        <f>G355/G345</f>
        <v>0.36659750225110599</v>
      </c>
      <c r="H356" s="34">
        <f>H355/H345</f>
        <v>0.58769230769230774</v>
      </c>
      <c r="J356" s="1">
        <f>J355/J345</f>
        <v>8.8389539124092656E-2</v>
      </c>
      <c r="M356" s="33">
        <f>B356-G356</f>
        <v>-0.12958540500332774</v>
      </c>
      <c r="N356" s="34">
        <f t="shared" si="67"/>
        <v>-0.12492307692307697</v>
      </c>
      <c r="O356" s="1">
        <f t="shared" si="68"/>
        <v>0</v>
      </c>
      <c r="P356" s="1">
        <f t="shared" si="69"/>
        <v>0</v>
      </c>
      <c r="Q356" s="1"/>
    </row>
    <row r="358" spans="1:23" x14ac:dyDescent="0.2">
      <c r="A358" t="s">
        <v>30</v>
      </c>
      <c r="B358" s="4">
        <v>71256</v>
      </c>
      <c r="C358" s="4">
        <v>4296</v>
      </c>
      <c r="E358" s="12">
        <f t="shared" ref="E358" si="70">SUM(B358:D358)</f>
        <v>75552</v>
      </c>
      <c r="G358" s="4">
        <v>71256</v>
      </c>
      <c r="H358" s="4">
        <v>4296</v>
      </c>
      <c r="J358" s="12">
        <f t="shared" ref="J358" si="71">SUM(G358:I358)</f>
        <v>75552</v>
      </c>
      <c r="M358" s="4">
        <f>B358-G358</f>
        <v>0</v>
      </c>
      <c r="N358" s="4">
        <f t="shared" ref="N358" si="72">C358-H358</f>
        <v>0</v>
      </c>
      <c r="O358" s="4">
        <f t="shared" ref="O358" si="73">D358-I358</f>
        <v>0</v>
      </c>
      <c r="P358" s="4">
        <f t="shared" ref="P358" si="74">E358-J358</f>
        <v>0</v>
      </c>
    </row>
  </sheetData>
  <mergeCells count="21">
    <mergeCell ref="C21:E21"/>
    <mergeCell ref="J21:L21"/>
    <mergeCell ref="C144:F144"/>
    <mergeCell ref="H144:K144"/>
    <mergeCell ref="N144:Q144"/>
    <mergeCell ref="B342:E342"/>
    <mergeCell ref="G342:J342"/>
    <mergeCell ref="M342:P342"/>
    <mergeCell ref="A1:I1"/>
    <mergeCell ref="C227:F227"/>
    <mergeCell ref="H227:K227"/>
    <mergeCell ref="N227:Q227"/>
    <mergeCell ref="B294:E294"/>
    <mergeCell ref="G294:J294"/>
    <mergeCell ref="M294:P294"/>
    <mergeCell ref="C145:F145"/>
    <mergeCell ref="H145:K145"/>
    <mergeCell ref="N145:Q145"/>
    <mergeCell ref="C226:F226"/>
    <mergeCell ref="H226:K226"/>
    <mergeCell ref="N226:Q2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7920-1AA4-4464-A74B-3F8A47A028A1}">
  <sheetPr>
    <tabColor theme="9" tint="0.79998168889431442"/>
  </sheetPr>
  <dimension ref="A1:V367"/>
  <sheetViews>
    <sheetView showGridLines="0" zoomScaleNormal="100" workbookViewId="0">
      <pane ySplit="1" topLeftCell="A2" activePane="bottomLeft" state="frozen"/>
      <selection pane="bottomLeft" activeCell="F20" sqref="F20"/>
    </sheetView>
  </sheetViews>
  <sheetFormatPr baseColWidth="10" defaultColWidth="8.83203125" defaultRowHeight="15" x14ac:dyDescent="0.2"/>
  <cols>
    <col min="1" max="1" width="31.33203125" customWidth="1"/>
    <col min="2" max="2" width="12.83203125" customWidth="1"/>
    <col min="3" max="3" width="12.5" customWidth="1"/>
    <col min="4" max="4" width="13.5" customWidth="1"/>
    <col min="5" max="5" width="12.1640625" bestFit="1" customWidth="1"/>
    <col min="6" max="6" width="11.83203125" customWidth="1"/>
    <col min="7" max="8" width="12.5" customWidth="1"/>
    <col min="9" max="9" width="13.5" customWidth="1"/>
    <col min="10" max="12" width="12" customWidth="1"/>
    <col min="13" max="13" width="12.33203125" customWidth="1"/>
    <col min="14" max="14" width="11.6640625" customWidth="1"/>
    <col min="15" max="15" width="14.1640625" customWidth="1"/>
    <col min="16" max="16" width="13.33203125" customWidth="1"/>
  </cols>
  <sheetData>
    <row r="1" spans="1:9" ht="33.5" customHeight="1" x14ac:dyDescent="0.25">
      <c r="A1" s="87" t="s">
        <v>73</v>
      </c>
      <c r="B1" s="87"/>
      <c r="C1" s="87"/>
      <c r="D1" s="87"/>
      <c r="E1" s="87"/>
      <c r="F1" s="87"/>
      <c r="G1" s="87"/>
      <c r="H1" s="87"/>
      <c r="I1" s="87"/>
    </row>
    <row r="2" spans="1:9" ht="16" x14ac:dyDescent="0.2">
      <c r="A2" s="13" t="s">
        <v>60</v>
      </c>
    </row>
    <row r="21" spans="1:12" ht="16" thickBot="1" x14ac:dyDescent="0.25"/>
    <row r="22" spans="1:12" ht="16" thickBot="1" x14ac:dyDescent="0.25">
      <c r="C22" s="82" t="s">
        <v>31</v>
      </c>
      <c r="D22" s="83"/>
      <c r="E22" s="84"/>
      <c r="F22" s="2"/>
      <c r="G22" s="2"/>
      <c r="J22" s="82" t="s">
        <v>32</v>
      </c>
      <c r="K22" s="83"/>
      <c r="L22" s="84"/>
    </row>
    <row r="23" spans="1:12" ht="16" x14ac:dyDescent="0.2">
      <c r="C23" s="50" t="s">
        <v>1</v>
      </c>
      <c r="D23" s="49" t="s">
        <v>2</v>
      </c>
      <c r="E23" s="50" t="s">
        <v>23</v>
      </c>
      <c r="F23" s="23"/>
      <c r="G23" s="23"/>
      <c r="J23" s="18" t="s">
        <v>1</v>
      </c>
      <c r="K23" s="15" t="s">
        <v>2</v>
      </c>
      <c r="L23" s="18" t="s">
        <v>23</v>
      </c>
    </row>
    <row r="24" spans="1:12" ht="28" customHeight="1" thickBot="1" x14ac:dyDescent="0.25">
      <c r="C24" s="48" t="s">
        <v>67</v>
      </c>
      <c r="D24" s="52" t="s">
        <v>67</v>
      </c>
      <c r="E24" s="48" t="s">
        <v>67</v>
      </c>
      <c r="F24" s="23"/>
      <c r="G24" s="23"/>
      <c r="J24" s="48" t="s">
        <v>67</v>
      </c>
      <c r="K24" s="52" t="s">
        <v>67</v>
      </c>
      <c r="L24" s="48" t="s">
        <v>67</v>
      </c>
    </row>
    <row r="25" spans="1:12" x14ac:dyDescent="0.2">
      <c r="A25" t="s">
        <v>25</v>
      </c>
      <c r="C25" s="47">
        <v>9493</v>
      </c>
      <c r="D25" s="47">
        <v>9493</v>
      </c>
      <c r="E25" s="12">
        <f t="shared" ref="E25:E30" si="0">C25-D25</f>
        <v>0</v>
      </c>
      <c r="J25" s="47">
        <v>1207</v>
      </c>
      <c r="K25" s="47">
        <v>1207</v>
      </c>
      <c r="L25" s="12">
        <f t="shared" ref="L25:L30" si="1">J25-K25</f>
        <v>0</v>
      </c>
    </row>
    <row r="26" spans="1:12" x14ac:dyDescent="0.2">
      <c r="A26" t="s">
        <v>26</v>
      </c>
      <c r="C26" s="47">
        <v>7626</v>
      </c>
      <c r="D26" s="47">
        <v>7626</v>
      </c>
      <c r="E26" s="12">
        <f t="shared" si="0"/>
        <v>0</v>
      </c>
      <c r="J26" s="47">
        <v>614</v>
      </c>
      <c r="K26" s="47">
        <v>614</v>
      </c>
      <c r="L26" s="12">
        <f t="shared" si="1"/>
        <v>0</v>
      </c>
    </row>
    <row r="27" spans="1:12" x14ac:dyDescent="0.2">
      <c r="A27" t="s">
        <v>27</v>
      </c>
      <c r="C27" s="47">
        <v>1867</v>
      </c>
      <c r="D27" s="47">
        <v>1867</v>
      </c>
      <c r="E27" s="12">
        <f t="shared" si="0"/>
        <v>0</v>
      </c>
      <c r="J27" s="47">
        <v>593</v>
      </c>
      <c r="K27" s="47">
        <v>593</v>
      </c>
      <c r="L27" s="12">
        <f t="shared" si="1"/>
        <v>0</v>
      </c>
    </row>
    <row r="28" spans="1:12" x14ac:dyDescent="0.2">
      <c r="A28" t="s">
        <v>29</v>
      </c>
      <c r="C28" s="47">
        <v>2601</v>
      </c>
      <c r="D28" s="44">
        <v>4432</v>
      </c>
      <c r="E28" s="12">
        <f t="shared" si="0"/>
        <v>-1831</v>
      </c>
      <c r="J28" s="44">
        <v>621</v>
      </c>
      <c r="K28" s="47">
        <v>698</v>
      </c>
      <c r="L28" s="12">
        <f t="shared" si="1"/>
        <v>-77</v>
      </c>
    </row>
    <row r="29" spans="1:12" x14ac:dyDescent="0.2">
      <c r="A29" t="s">
        <v>48</v>
      </c>
      <c r="C29" s="1">
        <f>C28/C25</f>
        <v>0.27399136205625196</v>
      </c>
      <c r="D29" s="1">
        <f>D28/D25</f>
        <v>0.46687032550300223</v>
      </c>
      <c r="E29" s="1">
        <f t="shared" si="0"/>
        <v>-0.19287896344675026</v>
      </c>
      <c r="J29" s="1">
        <f>J28/J25</f>
        <v>0.51449875724937866</v>
      </c>
      <c r="K29" s="1">
        <f>K28/K25</f>
        <v>0.57829328914664457</v>
      </c>
      <c r="L29" s="1">
        <f>J29-K29</f>
        <v>-6.3794531897265916E-2</v>
      </c>
    </row>
    <row r="30" spans="1:12" x14ac:dyDescent="0.2">
      <c r="A30" t="s">
        <v>30</v>
      </c>
      <c r="C30" s="4">
        <v>26092</v>
      </c>
      <c r="D30" s="4">
        <v>26092</v>
      </c>
      <c r="E30" s="12">
        <f t="shared" si="0"/>
        <v>0</v>
      </c>
      <c r="J30" s="4">
        <v>1250</v>
      </c>
      <c r="K30" s="4">
        <v>1250</v>
      </c>
      <c r="L30" s="12">
        <f t="shared" si="1"/>
        <v>0</v>
      </c>
    </row>
    <row r="34" spans="1:10" ht="16" x14ac:dyDescent="0.2">
      <c r="A34" s="13" t="s">
        <v>61</v>
      </c>
    </row>
    <row r="43" spans="1:10" ht="16" thickBot="1" x14ac:dyDescent="0.25"/>
    <row r="44" spans="1:10" ht="16" x14ac:dyDescent="0.2">
      <c r="C44" s="78" t="s">
        <v>1</v>
      </c>
      <c r="D44" s="49" t="s">
        <v>2</v>
      </c>
      <c r="E44" s="78" t="s">
        <v>1</v>
      </c>
      <c r="F44" s="49" t="s">
        <v>2</v>
      </c>
      <c r="I44" s="78" t="s">
        <v>23</v>
      </c>
      <c r="J44" s="49" t="s">
        <v>23</v>
      </c>
    </row>
    <row r="45" spans="1:10" ht="17" thickBot="1" x14ac:dyDescent="0.25">
      <c r="C45" s="46" t="s">
        <v>68</v>
      </c>
      <c r="D45" s="53" t="s">
        <v>68</v>
      </c>
      <c r="E45" s="46" t="s">
        <v>69</v>
      </c>
      <c r="F45" s="53" t="s">
        <v>69</v>
      </c>
      <c r="I45" s="46" t="s">
        <v>68</v>
      </c>
      <c r="J45" s="53" t="s">
        <v>69</v>
      </c>
    </row>
    <row r="46" spans="1:10" x14ac:dyDescent="0.2">
      <c r="A46" t="s">
        <v>4</v>
      </c>
      <c r="C46" s="12">
        <v>2460</v>
      </c>
      <c r="D46" s="12">
        <v>2460</v>
      </c>
      <c r="E46" s="12">
        <v>11359</v>
      </c>
      <c r="F46" s="12">
        <v>11359</v>
      </c>
      <c r="G46" s="12"/>
      <c r="I46" s="12">
        <f>C46-D46</f>
        <v>0</v>
      </c>
      <c r="J46" s="12">
        <f>E46-F46</f>
        <v>0</v>
      </c>
    </row>
    <row r="47" spans="1:10" x14ac:dyDescent="0.2">
      <c r="A47" t="s">
        <v>29</v>
      </c>
      <c r="C47" s="12">
        <v>-1246</v>
      </c>
      <c r="D47" s="12">
        <v>-1334</v>
      </c>
      <c r="E47" s="12">
        <v>-4576</v>
      </c>
      <c r="F47" s="12">
        <v>-6509</v>
      </c>
      <c r="G47" s="12"/>
      <c r="I47" s="12">
        <f>C47-D47</f>
        <v>88</v>
      </c>
      <c r="J47" s="12">
        <f>E47-F47</f>
        <v>1933</v>
      </c>
    </row>
    <row r="48" spans="1:10" x14ac:dyDescent="0.2">
      <c r="A48" t="s">
        <v>48</v>
      </c>
      <c r="C48" s="1">
        <f>C47/C46</f>
        <v>-0.50650406504065038</v>
      </c>
      <c r="D48" s="1">
        <f>D47/D46</f>
        <v>-0.54227642276422761</v>
      </c>
      <c r="E48" s="1">
        <f>E47/E46</f>
        <v>-0.40285236376441586</v>
      </c>
      <c r="F48" s="1">
        <f>F47/F46</f>
        <v>-0.57302579452416591</v>
      </c>
      <c r="G48" s="12"/>
      <c r="I48" s="1">
        <f>C48-D48</f>
        <v>3.5772357723577231E-2</v>
      </c>
      <c r="J48" s="1">
        <f>E48-F48</f>
        <v>0.17017343075975006</v>
      </c>
    </row>
    <row r="49" spans="1:10" x14ac:dyDescent="0.2">
      <c r="A49" t="s">
        <v>5</v>
      </c>
      <c r="C49" s="4">
        <v>8901</v>
      </c>
      <c r="D49" s="4">
        <v>8901</v>
      </c>
      <c r="E49" s="4">
        <v>42238</v>
      </c>
      <c r="F49" s="4">
        <v>42238</v>
      </c>
      <c r="G49" s="1"/>
      <c r="I49" s="12">
        <f>C49-D49</f>
        <v>0</v>
      </c>
      <c r="J49" s="12">
        <f>E49-F49</f>
        <v>0</v>
      </c>
    </row>
    <row r="52" spans="1:10" ht="16" x14ac:dyDescent="0.2">
      <c r="A52" s="13" t="s">
        <v>63</v>
      </c>
    </row>
    <row r="63" spans="1:10" ht="16" thickBot="1" x14ac:dyDescent="0.25"/>
    <row r="64" spans="1:10" ht="16" x14ac:dyDescent="0.2">
      <c r="C64" s="78" t="s">
        <v>1</v>
      </c>
      <c r="D64" s="49" t="s">
        <v>2</v>
      </c>
      <c r="E64" s="78" t="s">
        <v>1</v>
      </c>
      <c r="F64" s="49" t="s">
        <v>2</v>
      </c>
      <c r="I64" s="78" t="s">
        <v>23</v>
      </c>
      <c r="J64" s="49" t="s">
        <v>23</v>
      </c>
    </row>
    <row r="65" spans="1:10" ht="17" thickBot="1" x14ac:dyDescent="0.25">
      <c r="C65" s="46" t="s">
        <v>68</v>
      </c>
      <c r="D65" s="53" t="s">
        <v>68</v>
      </c>
      <c r="E65" s="46" t="s">
        <v>69</v>
      </c>
      <c r="F65" s="53" t="s">
        <v>69</v>
      </c>
      <c r="I65" s="46" t="s">
        <v>68</v>
      </c>
      <c r="J65" s="53" t="s">
        <v>69</v>
      </c>
    </row>
    <row r="66" spans="1:10" x14ac:dyDescent="0.2">
      <c r="A66" t="s">
        <v>4</v>
      </c>
      <c r="C66" s="12">
        <v>8240</v>
      </c>
      <c r="D66" s="12">
        <v>8240</v>
      </c>
      <c r="E66" s="12">
        <v>28134</v>
      </c>
      <c r="F66" s="12">
        <v>28134</v>
      </c>
      <c r="G66" s="12"/>
      <c r="I66" s="12">
        <f>C66-D66</f>
        <v>0</v>
      </c>
      <c r="J66" s="12">
        <f>E66-F66</f>
        <v>0</v>
      </c>
    </row>
    <row r="67" spans="1:10" x14ac:dyDescent="0.2">
      <c r="A67" t="s">
        <v>29</v>
      </c>
      <c r="C67" s="12">
        <v>2586</v>
      </c>
      <c r="D67" s="12">
        <v>2674</v>
      </c>
      <c r="E67" s="12">
        <v>8461</v>
      </c>
      <c r="F67" s="12">
        <v>10394</v>
      </c>
      <c r="G67" s="12"/>
      <c r="I67" s="12">
        <f>C67-D67</f>
        <v>-88</v>
      </c>
      <c r="J67" s="12">
        <f>E67-F67</f>
        <v>-1933</v>
      </c>
    </row>
    <row r="68" spans="1:10" x14ac:dyDescent="0.2">
      <c r="A68" t="s">
        <v>48</v>
      </c>
      <c r="C68" s="1">
        <f>C67/C66</f>
        <v>0.31383495145631068</v>
      </c>
      <c r="D68" s="1">
        <f>D67/D66</f>
        <v>0.32451456310679611</v>
      </c>
      <c r="E68" s="1">
        <f>E67/E66</f>
        <v>0.30073931897348405</v>
      </c>
      <c r="F68" s="1">
        <f>F67/F66</f>
        <v>0.36944622165351532</v>
      </c>
      <c r="G68" s="12"/>
      <c r="I68" s="1">
        <f>C68-D68</f>
        <v>-1.0679611650485421E-2</v>
      </c>
      <c r="J68" s="1">
        <f>E68-F68</f>
        <v>-6.8706902680031268E-2</v>
      </c>
    </row>
    <row r="69" spans="1:10" x14ac:dyDescent="0.2">
      <c r="A69" t="s">
        <v>5</v>
      </c>
      <c r="C69" s="4">
        <v>18441</v>
      </c>
      <c r="D69" s="4">
        <v>18441</v>
      </c>
      <c r="E69" s="4">
        <v>60656</v>
      </c>
      <c r="F69" s="4">
        <v>60656</v>
      </c>
      <c r="G69" s="1"/>
      <c r="I69" s="12">
        <f>C69-D69</f>
        <v>0</v>
      </c>
      <c r="J69" s="12">
        <f>E69-F69</f>
        <v>0</v>
      </c>
    </row>
    <row r="72" spans="1:10" ht="16" x14ac:dyDescent="0.2">
      <c r="A72" s="13" t="s">
        <v>70</v>
      </c>
    </row>
    <row r="88" spans="1:8" ht="16" thickBot="1" x14ac:dyDescent="0.25"/>
    <row r="89" spans="1:8" ht="16" x14ac:dyDescent="0.2">
      <c r="C89" s="78" t="s">
        <v>1</v>
      </c>
      <c r="D89" s="49" t="s">
        <v>2</v>
      </c>
      <c r="E89" s="78" t="s">
        <v>1</v>
      </c>
      <c r="F89" s="49" t="s">
        <v>2</v>
      </c>
      <c r="G89" s="78" t="s">
        <v>23</v>
      </c>
      <c r="H89" s="49" t="s">
        <v>23</v>
      </c>
    </row>
    <row r="90" spans="1:8" ht="17" thickBot="1" x14ac:dyDescent="0.25">
      <c r="C90" s="46" t="s">
        <v>68</v>
      </c>
      <c r="D90" s="53" t="s">
        <v>68</v>
      </c>
      <c r="E90" s="46" t="s">
        <v>69</v>
      </c>
      <c r="F90" s="53" t="s">
        <v>69</v>
      </c>
      <c r="G90" s="46" t="s">
        <v>68</v>
      </c>
      <c r="H90" s="53" t="s">
        <v>69</v>
      </c>
    </row>
    <row r="91" spans="1:8" x14ac:dyDescent="0.2">
      <c r="A91" t="s">
        <v>16</v>
      </c>
      <c r="C91" s="4">
        <v>-6416</v>
      </c>
      <c r="D91" s="4">
        <v>-6028</v>
      </c>
      <c r="E91" s="4">
        <v>-20973</v>
      </c>
      <c r="F91" s="4">
        <v>-19828</v>
      </c>
      <c r="G91" s="12">
        <f>-(C91-D91)</f>
        <v>388</v>
      </c>
      <c r="H91" s="4">
        <f>-(E91-F91)</f>
        <v>1145</v>
      </c>
    </row>
    <row r="92" spans="1:8" x14ac:dyDescent="0.2">
      <c r="A92" t="s">
        <v>20</v>
      </c>
      <c r="C92" s="4">
        <v>-4148</v>
      </c>
      <c r="D92" s="4">
        <v>-4536</v>
      </c>
      <c r="E92" s="4">
        <v>-9953</v>
      </c>
      <c r="F92" s="4">
        <v>-11098</v>
      </c>
      <c r="G92" s="12">
        <f>-(C92-D92)</f>
        <v>-388</v>
      </c>
      <c r="H92" s="4">
        <f>-(E92-F92)</f>
        <v>-1145</v>
      </c>
    </row>
    <row r="94" spans="1:8" ht="16" x14ac:dyDescent="0.2">
      <c r="A94" s="13" t="s">
        <v>49</v>
      </c>
    </row>
    <row r="139" spans="1:17" ht="16" thickBot="1" x14ac:dyDescent="0.25"/>
    <row r="140" spans="1:17" ht="16" thickBot="1" x14ac:dyDescent="0.25">
      <c r="C140" s="82" t="s">
        <v>1</v>
      </c>
      <c r="D140" s="83"/>
      <c r="E140" s="83"/>
      <c r="F140" s="84"/>
      <c r="H140" s="82" t="s">
        <v>2</v>
      </c>
      <c r="I140" s="83"/>
      <c r="J140" s="83"/>
      <c r="K140" s="84"/>
      <c r="N140" s="82" t="s">
        <v>8</v>
      </c>
      <c r="O140" s="83"/>
      <c r="P140" s="83"/>
      <c r="Q140" s="84"/>
    </row>
    <row r="141" spans="1:17" ht="16" thickBot="1" x14ac:dyDescent="0.25">
      <c r="C141" s="82" t="s">
        <v>68</v>
      </c>
      <c r="D141" s="83"/>
      <c r="E141" s="83"/>
      <c r="F141" s="84"/>
      <c r="H141" s="82" t="s">
        <v>68</v>
      </c>
      <c r="I141" s="83"/>
      <c r="J141" s="83"/>
      <c r="K141" s="84"/>
      <c r="N141" s="82" t="s">
        <v>68</v>
      </c>
      <c r="O141" s="83"/>
      <c r="P141" s="83"/>
      <c r="Q141" s="84"/>
    </row>
    <row r="142" spans="1:17" x14ac:dyDescent="0.2">
      <c r="C142" s="11" t="s">
        <v>10</v>
      </c>
      <c r="D142" s="11" t="s">
        <v>11</v>
      </c>
      <c r="E142" s="11" t="s">
        <v>12</v>
      </c>
      <c r="F142" s="11" t="s">
        <v>13</v>
      </c>
      <c r="G142" s="11"/>
      <c r="H142" s="11" t="s">
        <v>10</v>
      </c>
      <c r="I142" s="11" t="s">
        <v>11</v>
      </c>
      <c r="J142" s="11" t="s">
        <v>12</v>
      </c>
      <c r="K142" s="11" t="s">
        <v>13</v>
      </c>
      <c r="L142" s="11"/>
      <c r="M142" s="11"/>
      <c r="N142" s="11" t="s">
        <v>10</v>
      </c>
      <c r="O142" s="11" t="s">
        <v>11</v>
      </c>
      <c r="P142" s="11" t="s">
        <v>12</v>
      </c>
      <c r="Q142" s="11" t="s">
        <v>13</v>
      </c>
    </row>
    <row r="143" spans="1:17" x14ac:dyDescent="0.2">
      <c r="A143" t="s">
        <v>4</v>
      </c>
      <c r="C143" s="4">
        <v>8240</v>
      </c>
      <c r="D143" s="4">
        <v>2460</v>
      </c>
      <c r="E143" s="4">
        <v>0</v>
      </c>
      <c r="F143" s="4">
        <v>10700</v>
      </c>
      <c r="G143" s="4"/>
      <c r="H143" s="4">
        <v>8240</v>
      </c>
      <c r="I143" s="4">
        <v>2460</v>
      </c>
      <c r="J143" s="4">
        <v>0</v>
      </c>
      <c r="K143" s="4">
        <v>10700</v>
      </c>
      <c r="N143" s="4">
        <f>C143-H143</f>
        <v>0</v>
      </c>
      <c r="O143" s="4">
        <f t="shared" ref="O143:Q144" si="2">D143-I143</f>
        <v>0</v>
      </c>
      <c r="P143" s="4">
        <f t="shared" si="2"/>
        <v>0</v>
      </c>
      <c r="Q143" s="4">
        <f t="shared" si="2"/>
        <v>0</v>
      </c>
    </row>
    <row r="144" spans="1:17" x14ac:dyDescent="0.2">
      <c r="A144" s="2" t="s">
        <v>14</v>
      </c>
      <c r="C144" s="4">
        <v>8240</v>
      </c>
      <c r="D144" s="4">
        <v>2460</v>
      </c>
      <c r="E144" s="4">
        <v>0</v>
      </c>
      <c r="F144" s="4">
        <v>10700</v>
      </c>
      <c r="G144" s="4"/>
      <c r="H144" s="4">
        <v>8240</v>
      </c>
      <c r="I144" s="4">
        <v>2460</v>
      </c>
      <c r="J144" s="4">
        <v>0</v>
      </c>
      <c r="K144" s="4">
        <v>10700</v>
      </c>
      <c r="N144" s="4">
        <f>C144-H144</f>
        <v>0</v>
      </c>
      <c r="O144" s="4">
        <f t="shared" si="2"/>
        <v>0</v>
      </c>
      <c r="P144" s="4">
        <f t="shared" si="2"/>
        <v>0</v>
      </c>
      <c r="Q144" s="4">
        <f t="shared" si="2"/>
        <v>0</v>
      </c>
    </row>
    <row r="145" spans="1:22" ht="16" thickBot="1" x14ac:dyDescent="0.25">
      <c r="C145" s="4"/>
      <c r="D145" s="4"/>
      <c r="E145" s="4"/>
      <c r="F145" s="4">
        <v>0</v>
      </c>
      <c r="G145" s="4"/>
      <c r="H145" s="4"/>
      <c r="I145" s="4"/>
      <c r="J145" s="4"/>
      <c r="K145" s="4"/>
      <c r="N145" s="4"/>
      <c r="O145" s="4"/>
      <c r="P145" s="4"/>
      <c r="Q145" s="4"/>
    </row>
    <row r="146" spans="1:22" ht="16" thickBot="1" x14ac:dyDescent="0.25">
      <c r="A146" t="s">
        <v>15</v>
      </c>
      <c r="C146" s="5">
        <v>-834</v>
      </c>
      <c r="D146" s="6">
        <v>-652</v>
      </c>
      <c r="E146" s="4">
        <v>0</v>
      </c>
      <c r="F146" s="4">
        <v>-1486</v>
      </c>
      <c r="G146" s="4"/>
      <c r="H146" s="5">
        <v>-740</v>
      </c>
      <c r="I146" s="6">
        <v>-746</v>
      </c>
      <c r="J146" s="4">
        <v>0</v>
      </c>
      <c r="K146" s="4">
        <v>-1486</v>
      </c>
      <c r="N146" s="5">
        <f>C146-H146</f>
        <v>-94</v>
      </c>
      <c r="O146" s="6">
        <f>D146-I146</f>
        <v>94</v>
      </c>
      <c r="P146" s="4">
        <f>E146-J146</f>
        <v>0</v>
      </c>
      <c r="Q146" s="4">
        <f>F146-K146</f>
        <v>0</v>
      </c>
    </row>
    <row r="147" spans="1:22" ht="16" thickBot="1" x14ac:dyDescent="0.25">
      <c r="A147" t="s">
        <v>16</v>
      </c>
      <c r="C147" s="5">
        <v>-3572</v>
      </c>
      <c r="D147" s="6">
        <v>-2365</v>
      </c>
      <c r="E147" s="4">
        <v>-479</v>
      </c>
      <c r="F147" s="35">
        <v>-6416</v>
      </c>
      <c r="G147" s="4"/>
      <c r="H147" s="5">
        <v>-3311</v>
      </c>
      <c r="I147" s="6">
        <v>-2238</v>
      </c>
      <c r="J147" s="4">
        <v>-479</v>
      </c>
      <c r="K147" s="35">
        <v>-6028</v>
      </c>
      <c r="N147" s="9">
        <f>C147-H147</f>
        <v>-261</v>
      </c>
      <c r="O147" s="10">
        <f>D147-I147</f>
        <v>-127</v>
      </c>
      <c r="P147" s="4">
        <f t="shared" ref="P147:Q161" si="3">E147-J147</f>
        <v>0</v>
      </c>
      <c r="Q147" s="35">
        <f t="shared" si="3"/>
        <v>-388</v>
      </c>
    </row>
    <row r="148" spans="1:22" x14ac:dyDescent="0.2">
      <c r="A148" t="s">
        <v>17</v>
      </c>
      <c r="C148" s="4">
        <v>-1052</v>
      </c>
      <c r="D148" s="4">
        <v>-315</v>
      </c>
      <c r="E148" s="4"/>
      <c r="F148" s="4">
        <v>-1367</v>
      </c>
      <c r="G148" s="4"/>
      <c r="H148" s="4">
        <v>-1052</v>
      </c>
      <c r="I148" s="4">
        <v>-315</v>
      </c>
      <c r="J148" s="4"/>
      <c r="K148" s="4">
        <v>-1367</v>
      </c>
      <c r="N148" s="4">
        <f>C148-H148</f>
        <v>0</v>
      </c>
      <c r="O148" s="4">
        <f t="shared" ref="O148:O150" si="4">D148-I148</f>
        <v>0</v>
      </c>
      <c r="P148" s="4">
        <f t="shared" si="3"/>
        <v>0</v>
      </c>
      <c r="Q148" s="4">
        <f t="shared" si="3"/>
        <v>0</v>
      </c>
      <c r="V148" s="12"/>
    </row>
    <row r="149" spans="1:22" x14ac:dyDescent="0.2">
      <c r="A149" t="s">
        <v>18</v>
      </c>
      <c r="C149" s="4">
        <v>-7368</v>
      </c>
      <c r="D149" s="4">
        <v>-32617</v>
      </c>
      <c r="E149" s="4"/>
      <c r="F149" s="4">
        <v>-39985</v>
      </c>
      <c r="G149" s="4"/>
      <c r="H149" s="4">
        <v>-7368</v>
      </c>
      <c r="I149" s="4">
        <v>-32617</v>
      </c>
      <c r="J149" s="4"/>
      <c r="K149" s="4">
        <v>-39985</v>
      </c>
      <c r="N149" s="4">
        <f t="shared" ref="N149:N150" si="5">C149-H149</f>
        <v>0</v>
      </c>
      <c r="O149" s="4">
        <f t="shared" si="4"/>
        <v>0</v>
      </c>
      <c r="P149" s="4">
        <f t="shared" si="3"/>
        <v>0</v>
      </c>
      <c r="Q149" s="4">
        <f t="shared" si="3"/>
        <v>0</v>
      </c>
    </row>
    <row r="150" spans="1:22" ht="16" thickBot="1" x14ac:dyDescent="0.25">
      <c r="A150" t="s">
        <v>19</v>
      </c>
      <c r="C150" s="4"/>
      <c r="D150" s="4"/>
      <c r="E150" s="4"/>
      <c r="F150" s="4">
        <v>0</v>
      </c>
      <c r="G150" s="4"/>
      <c r="H150" s="4"/>
      <c r="I150" s="4"/>
      <c r="J150" s="4"/>
      <c r="K150" s="4">
        <v>0</v>
      </c>
      <c r="N150" s="4">
        <f t="shared" si="5"/>
        <v>0</v>
      </c>
      <c r="O150" s="4">
        <f t="shared" si="4"/>
        <v>0</v>
      </c>
      <c r="P150" s="4">
        <f t="shared" si="3"/>
        <v>0</v>
      </c>
      <c r="Q150" s="4">
        <f t="shared" si="3"/>
        <v>0</v>
      </c>
    </row>
    <row r="151" spans="1:22" ht="16" thickBot="1" x14ac:dyDescent="0.25">
      <c r="A151" t="s">
        <v>20</v>
      </c>
      <c r="C151" s="5">
        <v>-1248</v>
      </c>
      <c r="D151" s="6">
        <v>-2900</v>
      </c>
      <c r="E151" s="4">
        <v>0</v>
      </c>
      <c r="F151" s="35">
        <v>-4148</v>
      </c>
      <c r="G151" s="4"/>
      <c r="H151" s="5">
        <v>-1515</v>
      </c>
      <c r="I151" s="6">
        <v>-3021</v>
      </c>
      <c r="J151" s="4">
        <v>0</v>
      </c>
      <c r="K151" s="35">
        <v>-4536</v>
      </c>
      <c r="N151" s="5">
        <f>C151-H151</f>
        <v>267</v>
      </c>
      <c r="O151" s="6">
        <f>D151-I151</f>
        <v>121</v>
      </c>
      <c r="P151" s="4">
        <f t="shared" si="3"/>
        <v>0</v>
      </c>
      <c r="Q151" s="35">
        <f t="shared" si="3"/>
        <v>388</v>
      </c>
    </row>
    <row r="152" spans="1:22" ht="16" thickBot="1" x14ac:dyDescent="0.25">
      <c r="A152" s="2" t="s">
        <v>21</v>
      </c>
      <c r="C152" s="9">
        <f>SUM(C146:C151)</f>
        <v>-14074</v>
      </c>
      <c r="D152" s="10">
        <f>SUM(D146:D151)</f>
        <v>-38849</v>
      </c>
      <c r="E152" s="30">
        <f>SUM(E146:E151)</f>
        <v>-479</v>
      </c>
      <c r="F152" s="62">
        <f>SUM(F146:F151)</f>
        <v>-53402</v>
      </c>
      <c r="G152" s="4"/>
      <c r="H152" s="9">
        <f>SUM(H146:H151)</f>
        <v>-13986</v>
      </c>
      <c r="I152" s="10">
        <f>SUM(I146:I151)</f>
        <v>-38937</v>
      </c>
      <c r="J152" s="30">
        <f>SUM(J146:J151)</f>
        <v>-479</v>
      </c>
      <c r="K152" s="62">
        <f>SUM(K146:K151)</f>
        <v>-53402</v>
      </c>
      <c r="N152" s="9">
        <f>C152-H152</f>
        <v>-88</v>
      </c>
      <c r="O152" s="10">
        <f>D152-I152</f>
        <v>88</v>
      </c>
      <c r="P152" s="51">
        <f t="shared" si="3"/>
        <v>0</v>
      </c>
      <c r="Q152" s="62">
        <f t="shared" si="3"/>
        <v>0</v>
      </c>
    </row>
    <row r="153" spans="1:22" x14ac:dyDescent="0.2">
      <c r="C153" s="4"/>
      <c r="D153" s="4"/>
      <c r="E153" s="4"/>
      <c r="F153" s="4"/>
      <c r="G153" s="4"/>
      <c r="H153" s="4"/>
      <c r="I153" s="4"/>
      <c r="J153" s="4"/>
      <c r="K153" s="4"/>
      <c r="N153" s="4"/>
      <c r="O153" s="4"/>
      <c r="P153" s="4"/>
      <c r="Q153" s="4"/>
    </row>
    <row r="154" spans="1:22" ht="16" thickBot="1" x14ac:dyDescent="0.25">
      <c r="C154" s="4"/>
      <c r="D154" s="4"/>
      <c r="E154" s="4"/>
      <c r="F154" s="4"/>
      <c r="G154" s="4"/>
      <c r="H154" s="4"/>
      <c r="I154" s="4"/>
      <c r="J154" s="4"/>
      <c r="K154" s="4"/>
      <c r="N154" s="4"/>
      <c r="O154" s="4"/>
      <c r="P154" s="4"/>
      <c r="Q154" s="4"/>
    </row>
    <row r="155" spans="1:22" ht="16" thickBot="1" x14ac:dyDescent="0.25">
      <c r="A155" s="2" t="s">
        <v>22</v>
      </c>
      <c r="C155" s="5">
        <f>C144+C152</f>
        <v>-5834</v>
      </c>
      <c r="D155" s="6">
        <f>D144+D152</f>
        <v>-36389</v>
      </c>
      <c r="E155" s="4">
        <f>E144+E152</f>
        <v>-479</v>
      </c>
      <c r="F155" s="4">
        <f>F144+F152</f>
        <v>-42702</v>
      </c>
      <c r="G155" s="4"/>
      <c r="H155" s="5">
        <f>H144+H152</f>
        <v>-5746</v>
      </c>
      <c r="I155" s="6">
        <f>I144+I152</f>
        <v>-36477</v>
      </c>
      <c r="J155" s="4">
        <f>J144+J152</f>
        <v>-479</v>
      </c>
      <c r="K155" s="4">
        <f>K144+K152</f>
        <v>-42702</v>
      </c>
      <c r="N155" s="5">
        <f>C155-H155</f>
        <v>-88</v>
      </c>
      <c r="O155" s="6">
        <f>D155-I155</f>
        <v>88</v>
      </c>
      <c r="P155" s="4">
        <f t="shared" si="3"/>
        <v>0</v>
      </c>
      <c r="Q155" s="4">
        <f t="shared" si="3"/>
        <v>0</v>
      </c>
    </row>
    <row r="156" spans="1:22" x14ac:dyDescent="0.2">
      <c r="C156" s="4"/>
      <c r="D156" s="4"/>
      <c r="E156" s="4"/>
      <c r="F156" s="4"/>
      <c r="P156" s="4"/>
      <c r="Q156" s="4"/>
    </row>
    <row r="157" spans="1:22" ht="16" x14ac:dyDescent="0.2">
      <c r="A157" s="25" t="s">
        <v>34</v>
      </c>
      <c r="C157" s="4">
        <v>0</v>
      </c>
      <c r="D157" s="4">
        <v>0</v>
      </c>
      <c r="E157" s="4">
        <v>-722</v>
      </c>
      <c r="F157" s="4">
        <v>-722</v>
      </c>
      <c r="H157" s="4">
        <v>0</v>
      </c>
      <c r="I157" s="4">
        <v>0</v>
      </c>
      <c r="J157" s="4">
        <v>-722</v>
      </c>
      <c r="K157" s="4">
        <v>-722</v>
      </c>
      <c r="N157" s="4">
        <v>0</v>
      </c>
      <c r="O157" s="4">
        <v>0</v>
      </c>
      <c r="P157" s="4">
        <f t="shared" si="3"/>
        <v>0</v>
      </c>
      <c r="Q157" s="4">
        <f t="shared" si="3"/>
        <v>0</v>
      </c>
    </row>
    <row r="158" spans="1:22" x14ac:dyDescent="0.2">
      <c r="A158" t="s">
        <v>35</v>
      </c>
      <c r="C158" s="4">
        <v>0</v>
      </c>
      <c r="D158" s="4">
        <v>0</v>
      </c>
      <c r="E158" s="4">
        <v>227</v>
      </c>
      <c r="F158" s="4">
        <v>227</v>
      </c>
      <c r="H158" s="4">
        <v>0</v>
      </c>
      <c r="I158" s="4">
        <v>0</v>
      </c>
      <c r="J158" s="4">
        <v>227</v>
      </c>
      <c r="K158" s="4">
        <v>227</v>
      </c>
      <c r="N158" s="4">
        <v>0</v>
      </c>
      <c r="O158" s="4">
        <v>0</v>
      </c>
      <c r="P158" s="4">
        <f t="shared" si="3"/>
        <v>0</v>
      </c>
      <c r="Q158" s="4">
        <f t="shared" si="3"/>
        <v>0</v>
      </c>
    </row>
    <row r="159" spans="1:22" x14ac:dyDescent="0.2">
      <c r="A159" t="s">
        <v>36</v>
      </c>
      <c r="C159" s="4">
        <v>0</v>
      </c>
      <c r="D159" s="4">
        <v>0</v>
      </c>
      <c r="E159" s="4">
        <v>0</v>
      </c>
      <c r="F159" s="4">
        <v>0</v>
      </c>
      <c r="H159" s="4">
        <v>0</v>
      </c>
      <c r="I159" s="4">
        <v>0</v>
      </c>
      <c r="J159" s="4">
        <v>0</v>
      </c>
      <c r="K159" s="4">
        <v>0</v>
      </c>
      <c r="N159" s="4">
        <v>0</v>
      </c>
      <c r="O159" s="4">
        <v>0</v>
      </c>
      <c r="P159" s="4">
        <f t="shared" si="3"/>
        <v>0</v>
      </c>
      <c r="Q159" s="4">
        <f t="shared" si="3"/>
        <v>0</v>
      </c>
    </row>
    <row r="160" spans="1:22" x14ac:dyDescent="0.2">
      <c r="A160" t="s">
        <v>37</v>
      </c>
      <c r="C160" s="4">
        <v>0</v>
      </c>
      <c r="D160" s="4">
        <v>0</v>
      </c>
      <c r="E160" s="4">
        <v>953</v>
      </c>
      <c r="F160" s="4">
        <v>953</v>
      </c>
      <c r="H160" s="4">
        <v>0</v>
      </c>
      <c r="I160" s="4">
        <v>0</v>
      </c>
      <c r="J160" s="4">
        <v>953</v>
      </c>
      <c r="K160" s="4">
        <v>953</v>
      </c>
      <c r="N160" s="4">
        <v>0</v>
      </c>
      <c r="O160" s="4">
        <v>0</v>
      </c>
      <c r="P160" s="4">
        <f t="shared" si="3"/>
        <v>0</v>
      </c>
      <c r="Q160" s="4">
        <f t="shared" si="3"/>
        <v>0</v>
      </c>
    </row>
    <row r="161" spans="1:17" ht="16" thickBot="1" x14ac:dyDescent="0.25">
      <c r="A161" t="s">
        <v>38</v>
      </c>
      <c r="C161" s="4">
        <v>0</v>
      </c>
      <c r="D161" s="4">
        <v>0</v>
      </c>
      <c r="E161" s="4">
        <v>-46</v>
      </c>
      <c r="F161" s="4">
        <v>-46</v>
      </c>
      <c r="H161" s="4">
        <v>0</v>
      </c>
      <c r="I161" s="4">
        <v>0</v>
      </c>
      <c r="J161" s="4">
        <v>-46</v>
      </c>
      <c r="K161" s="4">
        <v>-46</v>
      </c>
      <c r="N161" s="4">
        <v>0</v>
      </c>
      <c r="O161" s="4">
        <v>0</v>
      </c>
      <c r="P161" s="4">
        <f t="shared" si="3"/>
        <v>0</v>
      </c>
      <c r="Q161" s="4">
        <f t="shared" si="3"/>
        <v>0</v>
      </c>
    </row>
    <row r="162" spans="1:17" ht="16" thickBot="1" x14ac:dyDescent="0.25">
      <c r="A162" s="2" t="s">
        <v>39</v>
      </c>
      <c r="C162" s="31">
        <f>SUM(C155:C161)</f>
        <v>-5834</v>
      </c>
      <c r="D162" s="32">
        <f>SUM(D155:D161)</f>
        <v>-36389</v>
      </c>
      <c r="E162" s="27">
        <f>SUM(E155:E161)</f>
        <v>-67</v>
      </c>
      <c r="F162" s="27">
        <f>SUM(F155:F161)</f>
        <v>-42290</v>
      </c>
      <c r="H162" s="31">
        <f>SUM(H155:H161)</f>
        <v>-5746</v>
      </c>
      <c r="I162" s="32">
        <f>SUM(I155:I161)</f>
        <v>-36477</v>
      </c>
      <c r="J162" s="27">
        <f>SUM(J155:J161)</f>
        <v>-67</v>
      </c>
      <c r="K162" s="27">
        <f>SUM(K155:K161)</f>
        <v>-42290</v>
      </c>
      <c r="N162" s="5">
        <f>C162-H162</f>
        <v>-88</v>
      </c>
      <c r="O162" s="6">
        <f>D162-I162</f>
        <v>88</v>
      </c>
      <c r="P162" s="27">
        <f>E162-J162</f>
        <v>0</v>
      </c>
      <c r="Q162" s="27">
        <f>F162-K162</f>
        <v>0</v>
      </c>
    </row>
    <row r="163" spans="1:17" ht="16" thickBot="1" x14ac:dyDescent="0.25">
      <c r="A163" t="s">
        <v>40</v>
      </c>
      <c r="C163" s="4">
        <v>0</v>
      </c>
      <c r="D163" s="4">
        <v>0</v>
      </c>
      <c r="E163" s="4">
        <v>638</v>
      </c>
      <c r="F163" s="4">
        <v>638</v>
      </c>
      <c r="H163" s="4">
        <v>0</v>
      </c>
      <c r="I163" s="4">
        <v>0</v>
      </c>
      <c r="J163" s="4">
        <v>638</v>
      </c>
      <c r="K163" s="4">
        <v>638</v>
      </c>
      <c r="N163" s="4">
        <f>C163-H163</f>
        <v>0</v>
      </c>
      <c r="O163" s="4">
        <f t="shared" ref="O163:Q165" si="6">D163-I163</f>
        <v>0</v>
      </c>
      <c r="P163" s="4">
        <f t="shared" si="6"/>
        <v>0</v>
      </c>
      <c r="Q163" s="4">
        <f t="shared" si="6"/>
        <v>0</v>
      </c>
    </row>
    <row r="164" spans="1:17" ht="32" customHeight="1" thickBot="1" x14ac:dyDescent="0.25">
      <c r="A164" s="2" t="s">
        <v>41</v>
      </c>
      <c r="C164" s="5">
        <f>SUM(C162:C163)</f>
        <v>-5834</v>
      </c>
      <c r="D164" s="6">
        <f t="shared" ref="D164:F164" si="7">SUM(D162:D163)</f>
        <v>-36389</v>
      </c>
      <c r="E164" s="27">
        <f t="shared" si="7"/>
        <v>571</v>
      </c>
      <c r="F164" s="27">
        <f t="shared" si="7"/>
        <v>-41652</v>
      </c>
      <c r="H164" s="5">
        <f>SUM(H162:H163)</f>
        <v>-5746</v>
      </c>
      <c r="I164" s="6">
        <f>SUM(I162:I163)</f>
        <v>-36477</v>
      </c>
      <c r="J164" s="27">
        <f>SUM(J162:J163)</f>
        <v>571</v>
      </c>
      <c r="K164" s="27">
        <f>SUM(K162:K163)</f>
        <v>-41652</v>
      </c>
      <c r="N164" s="5">
        <f>C164-H164</f>
        <v>-88</v>
      </c>
      <c r="O164" s="6">
        <f t="shared" si="6"/>
        <v>88</v>
      </c>
      <c r="P164" s="27">
        <f t="shared" si="6"/>
        <v>0</v>
      </c>
      <c r="Q164" s="27">
        <f t="shared" si="6"/>
        <v>0</v>
      </c>
    </row>
    <row r="165" spans="1:17" ht="16" thickBot="1" x14ac:dyDescent="0.25">
      <c r="A165" t="s">
        <v>42</v>
      </c>
      <c r="C165" s="12">
        <v>-14</v>
      </c>
      <c r="D165" s="12">
        <v>-20</v>
      </c>
      <c r="E165" s="12">
        <v>0</v>
      </c>
      <c r="F165" s="12">
        <f>SUM(C165:E165)</f>
        <v>-34</v>
      </c>
      <c r="H165" s="12">
        <v>-14</v>
      </c>
      <c r="I165" s="12">
        <v>-20</v>
      </c>
      <c r="J165" s="12">
        <v>0</v>
      </c>
      <c r="K165" s="12">
        <f>SUM(H165:J165)</f>
        <v>-34</v>
      </c>
      <c r="N165" s="12">
        <f>C165-H165</f>
        <v>0</v>
      </c>
      <c r="O165" s="12">
        <f t="shared" si="6"/>
        <v>0</v>
      </c>
      <c r="P165" s="12">
        <f t="shared" si="6"/>
        <v>0</v>
      </c>
      <c r="Q165" s="12">
        <f t="shared" si="6"/>
        <v>0</v>
      </c>
    </row>
    <row r="166" spans="1:17" ht="16" thickBot="1" x14ac:dyDescent="0.25">
      <c r="A166" s="2" t="s">
        <v>43</v>
      </c>
      <c r="C166" s="31">
        <f>SUM(C164:C165)</f>
        <v>-5848</v>
      </c>
      <c r="D166" s="32">
        <f t="shared" ref="D166:F166" si="8">SUM(D164:D165)</f>
        <v>-36409</v>
      </c>
      <c r="E166" s="28">
        <f t="shared" si="8"/>
        <v>571</v>
      </c>
      <c r="F166" s="28">
        <f t="shared" si="8"/>
        <v>-41686</v>
      </c>
      <c r="G166" s="12"/>
      <c r="H166" s="31">
        <f>SUM(H164:H165)</f>
        <v>-5760</v>
      </c>
      <c r="I166" s="32">
        <f>SUM(I164:I165)</f>
        <v>-36497</v>
      </c>
      <c r="J166" s="28">
        <f>SUM(J164:J165)</f>
        <v>571</v>
      </c>
      <c r="K166" s="28">
        <f>SUM(K164:K165)</f>
        <v>-41686</v>
      </c>
      <c r="N166" s="31">
        <f>C166-H166</f>
        <v>-88</v>
      </c>
      <c r="O166" s="38">
        <f>D166-I166</f>
        <v>88</v>
      </c>
      <c r="P166" s="28">
        <f>E166-J166</f>
        <v>0</v>
      </c>
      <c r="Q166" s="28">
        <f>F166-K166</f>
        <v>0</v>
      </c>
    </row>
    <row r="167" spans="1:17" x14ac:dyDescent="0.2">
      <c r="G167" s="4"/>
    </row>
    <row r="168" spans="1:17" x14ac:dyDescent="0.2">
      <c r="A168" t="s">
        <v>44</v>
      </c>
      <c r="B168" s="3"/>
      <c r="C168" s="4">
        <v>0</v>
      </c>
      <c r="D168" s="4">
        <v>0</v>
      </c>
      <c r="E168" s="4">
        <v>-665</v>
      </c>
      <c r="F168" s="4">
        <v>-665</v>
      </c>
      <c r="G168" s="4"/>
      <c r="H168" s="4">
        <v>0</v>
      </c>
      <c r="I168" s="4">
        <v>0</v>
      </c>
      <c r="J168" s="4">
        <v>-665</v>
      </c>
      <c r="K168" s="4">
        <v>-665</v>
      </c>
      <c r="N168" s="4">
        <f>C168-H168</f>
        <v>0</v>
      </c>
      <c r="O168" s="4">
        <f t="shared" ref="O168:Q170" si="9">D168-I168</f>
        <v>0</v>
      </c>
      <c r="P168" s="4">
        <f t="shared" si="9"/>
        <v>0</v>
      </c>
      <c r="Q168" s="4">
        <f t="shared" si="9"/>
        <v>0</v>
      </c>
    </row>
    <row r="169" spans="1:17" x14ac:dyDescent="0.2">
      <c r="A169" t="s">
        <v>45</v>
      </c>
      <c r="B169" s="3"/>
      <c r="C169" s="4">
        <v>0</v>
      </c>
      <c r="D169" s="4">
        <v>0</v>
      </c>
      <c r="E169" s="4">
        <v>-1210</v>
      </c>
      <c r="F169" s="4">
        <v>-1210</v>
      </c>
      <c r="G169" s="4"/>
      <c r="H169" s="4">
        <v>0</v>
      </c>
      <c r="I169" s="4">
        <v>0</v>
      </c>
      <c r="J169" s="4">
        <v>-1210</v>
      </c>
      <c r="K169" s="4">
        <v>-1210</v>
      </c>
      <c r="N169" s="4">
        <f>C169-H169</f>
        <v>0</v>
      </c>
      <c r="O169" s="4">
        <f t="shared" si="9"/>
        <v>0</v>
      </c>
      <c r="P169" s="4">
        <f t="shared" si="9"/>
        <v>0</v>
      </c>
      <c r="Q169" s="4">
        <f t="shared" si="9"/>
        <v>0</v>
      </c>
    </row>
    <row r="170" spans="1:17" ht="37.5" customHeight="1" x14ac:dyDescent="0.2">
      <c r="A170" s="2" t="s">
        <v>46</v>
      </c>
      <c r="B170" s="3"/>
      <c r="C170" s="29">
        <v>0</v>
      </c>
      <c r="D170" s="29">
        <v>0</v>
      </c>
      <c r="E170" s="29">
        <f>SUM(E168:E169)</f>
        <v>-1875</v>
      </c>
      <c r="F170" s="29">
        <f>SUM(F168:F169)</f>
        <v>-1875</v>
      </c>
      <c r="G170" s="4"/>
      <c r="H170" s="29">
        <v>0</v>
      </c>
      <c r="I170" s="29">
        <v>0</v>
      </c>
      <c r="J170" s="29">
        <f>SUM(J168:J169)</f>
        <v>-1875</v>
      </c>
      <c r="K170" s="29">
        <f>SUM(K168:K169)</f>
        <v>-1875</v>
      </c>
      <c r="N170" s="29">
        <f>C170-H170</f>
        <v>0</v>
      </c>
      <c r="O170" s="29">
        <f t="shared" si="9"/>
        <v>0</v>
      </c>
      <c r="P170" s="29">
        <f t="shared" si="9"/>
        <v>0</v>
      </c>
      <c r="Q170" s="29">
        <f t="shared" si="9"/>
        <v>0</v>
      </c>
    </row>
    <row r="171" spans="1:17" ht="16" thickBot="1" x14ac:dyDescent="0.25">
      <c r="A171" s="2"/>
      <c r="B171" s="3"/>
      <c r="C171" s="4"/>
      <c r="D171" s="4"/>
      <c r="E171" s="4"/>
      <c r="F171" s="4"/>
      <c r="G171" s="4"/>
      <c r="H171" s="4"/>
      <c r="I171" s="4"/>
      <c r="J171" s="4"/>
      <c r="K171" s="4"/>
      <c r="N171" s="4"/>
      <c r="O171" s="4"/>
      <c r="P171" s="4"/>
      <c r="Q171" s="4"/>
    </row>
    <row r="172" spans="1:17" ht="34" customHeight="1" thickBot="1" x14ac:dyDescent="0.25">
      <c r="A172" s="2" t="s">
        <v>47</v>
      </c>
      <c r="B172" s="3"/>
      <c r="C172" s="5">
        <f>C166+C170</f>
        <v>-5848</v>
      </c>
      <c r="D172" s="6">
        <f>D166+D170</f>
        <v>-36409</v>
      </c>
      <c r="E172" s="30">
        <f>E166+E170</f>
        <v>-1304</v>
      </c>
      <c r="F172" s="30">
        <f>F166+F170</f>
        <v>-43561</v>
      </c>
      <c r="G172" s="4"/>
      <c r="H172" s="5">
        <f>H166+H170</f>
        <v>-5760</v>
      </c>
      <c r="I172" s="6">
        <f>I166+I170</f>
        <v>-36497</v>
      </c>
      <c r="J172" s="30">
        <f>J166+J170</f>
        <v>-1304</v>
      </c>
      <c r="K172" s="30">
        <f>K166+K170</f>
        <v>-43561</v>
      </c>
      <c r="N172" s="5">
        <f>C172-H172</f>
        <v>-88</v>
      </c>
      <c r="O172" s="6">
        <f>D172-I172</f>
        <v>88</v>
      </c>
      <c r="P172" s="30">
        <f>E172-J172</f>
        <v>0</v>
      </c>
      <c r="Q172" s="30">
        <f>F172-K172</f>
        <v>0</v>
      </c>
    </row>
    <row r="173" spans="1:17" ht="16" thickBot="1" x14ac:dyDescent="0.25">
      <c r="A173" s="26"/>
      <c r="C173" s="4"/>
      <c r="D173" s="4"/>
      <c r="E173" s="4"/>
      <c r="F173" s="4"/>
      <c r="G173" s="4"/>
      <c r="H173" s="4"/>
      <c r="I173" s="4"/>
      <c r="J173" s="4"/>
      <c r="K173" s="4"/>
      <c r="N173" s="4"/>
      <c r="O173" s="4"/>
      <c r="P173" s="4"/>
      <c r="Q173" s="4"/>
    </row>
    <row r="174" spans="1:17" ht="16" thickBot="1" x14ac:dyDescent="0.25">
      <c r="A174" s="2" t="s">
        <v>29</v>
      </c>
      <c r="B174" s="3"/>
      <c r="C174" s="5">
        <v>2586</v>
      </c>
      <c r="D174" s="6">
        <v>-1246</v>
      </c>
      <c r="E174" s="4">
        <v>0</v>
      </c>
      <c r="F174" s="4">
        <f>SUM(C174:E174)</f>
        <v>1340</v>
      </c>
      <c r="G174" s="4"/>
      <c r="H174" s="5">
        <v>2674</v>
      </c>
      <c r="I174" s="6">
        <v>-1334</v>
      </c>
      <c r="J174" s="4">
        <v>0</v>
      </c>
      <c r="K174" s="4">
        <f>SUM(H174:J174)</f>
        <v>1340</v>
      </c>
      <c r="N174" s="5">
        <f t="shared" ref="N174:Q176" si="10">C174-H174</f>
        <v>-88</v>
      </c>
      <c r="O174" s="6">
        <f t="shared" si="10"/>
        <v>88</v>
      </c>
      <c r="P174" s="4">
        <f t="shared" si="10"/>
        <v>0</v>
      </c>
      <c r="Q174" s="4">
        <f t="shared" si="10"/>
        <v>0</v>
      </c>
    </row>
    <row r="175" spans="1:17" ht="16" thickBot="1" x14ac:dyDescent="0.25">
      <c r="A175" s="2" t="s">
        <v>48</v>
      </c>
      <c r="B175" s="3"/>
      <c r="C175" s="33">
        <f>C174/C143</f>
        <v>0.31383495145631068</v>
      </c>
      <c r="D175" s="34">
        <f>D174/D143</f>
        <v>-0.50650406504065038</v>
      </c>
      <c r="E175" s="4">
        <v>0</v>
      </c>
      <c r="F175" s="1">
        <f>F174/F143</f>
        <v>0.12523364485981309</v>
      </c>
      <c r="G175" s="4"/>
      <c r="H175" s="33">
        <f>H174/H143</f>
        <v>0.32451456310679611</v>
      </c>
      <c r="I175" s="34">
        <f>I174/I143</f>
        <v>-0.54227642276422761</v>
      </c>
      <c r="J175" s="4">
        <v>0</v>
      </c>
      <c r="K175" s="1">
        <f>K174/K143</f>
        <v>0.12523364485981309</v>
      </c>
      <c r="N175" s="36">
        <f t="shared" si="10"/>
        <v>-1.0679611650485421E-2</v>
      </c>
      <c r="O175" s="37">
        <f t="shared" si="10"/>
        <v>3.5772357723577231E-2</v>
      </c>
      <c r="P175" s="4">
        <f t="shared" si="10"/>
        <v>0</v>
      </c>
      <c r="Q175" s="4">
        <f t="shared" si="10"/>
        <v>0</v>
      </c>
    </row>
    <row r="176" spans="1:17" ht="16" x14ac:dyDescent="0.2">
      <c r="A176" s="26" t="s">
        <v>5</v>
      </c>
      <c r="B176" s="3"/>
      <c r="C176" s="4">
        <v>18441</v>
      </c>
      <c r="D176" s="4">
        <v>8901</v>
      </c>
      <c r="E176" s="4">
        <v>0</v>
      </c>
      <c r="F176" s="4">
        <f>SUM(C176:E176)</f>
        <v>27342</v>
      </c>
      <c r="G176" s="4"/>
      <c r="H176" s="4">
        <v>18441</v>
      </c>
      <c r="I176" s="4">
        <v>8901</v>
      </c>
      <c r="J176" s="4">
        <v>0</v>
      </c>
      <c r="K176" s="4">
        <f>SUM(H176:J176)</f>
        <v>27342</v>
      </c>
      <c r="N176" s="4">
        <f t="shared" si="10"/>
        <v>0</v>
      </c>
      <c r="O176" s="4">
        <f t="shared" si="10"/>
        <v>0</v>
      </c>
      <c r="P176" s="4">
        <f t="shared" si="10"/>
        <v>0</v>
      </c>
      <c r="Q176" s="4">
        <f t="shared" si="10"/>
        <v>0</v>
      </c>
    </row>
    <row r="180" spans="1:1" ht="16" x14ac:dyDescent="0.2">
      <c r="A180" s="13" t="s">
        <v>65</v>
      </c>
    </row>
    <row r="234" spans="1:17" ht="16" thickBot="1" x14ac:dyDescent="0.25"/>
    <row r="235" spans="1:17" ht="16" thickBot="1" x14ac:dyDescent="0.25">
      <c r="C235" s="82" t="s">
        <v>1</v>
      </c>
      <c r="D235" s="83"/>
      <c r="E235" s="83"/>
      <c r="F235" s="84"/>
      <c r="H235" s="82" t="s">
        <v>2</v>
      </c>
      <c r="I235" s="83"/>
      <c r="J235" s="83"/>
      <c r="K235" s="84"/>
      <c r="N235" s="82" t="s">
        <v>8</v>
      </c>
      <c r="O235" s="83"/>
      <c r="P235" s="83"/>
      <c r="Q235" s="84"/>
    </row>
    <row r="236" spans="1:17" ht="16" thickBot="1" x14ac:dyDescent="0.25">
      <c r="C236" s="82" t="s">
        <v>69</v>
      </c>
      <c r="D236" s="83"/>
      <c r="E236" s="83"/>
      <c r="F236" s="84"/>
      <c r="H236" s="82" t="s">
        <v>69</v>
      </c>
      <c r="I236" s="83"/>
      <c r="J236" s="83"/>
      <c r="K236" s="84"/>
      <c r="N236" s="82" t="s">
        <v>69</v>
      </c>
      <c r="O236" s="83"/>
      <c r="P236" s="83"/>
      <c r="Q236" s="84"/>
    </row>
    <row r="237" spans="1:17" x14ac:dyDescent="0.2">
      <c r="C237" s="11" t="s">
        <v>10</v>
      </c>
      <c r="D237" s="11" t="s">
        <v>11</v>
      </c>
      <c r="E237" s="11" t="s">
        <v>12</v>
      </c>
      <c r="F237" s="11" t="s">
        <v>13</v>
      </c>
      <c r="G237" s="11"/>
      <c r="H237" s="11" t="s">
        <v>10</v>
      </c>
      <c r="I237" s="11" t="s">
        <v>11</v>
      </c>
      <c r="J237" s="11" t="s">
        <v>12</v>
      </c>
      <c r="K237" s="11" t="s">
        <v>13</v>
      </c>
      <c r="L237" s="11"/>
      <c r="M237" s="11"/>
      <c r="N237" s="11" t="s">
        <v>10</v>
      </c>
      <c r="O237" s="11" t="s">
        <v>11</v>
      </c>
      <c r="P237" s="11" t="s">
        <v>12</v>
      </c>
      <c r="Q237" s="11" t="s">
        <v>13</v>
      </c>
    </row>
    <row r="238" spans="1:17" x14ac:dyDescent="0.2">
      <c r="A238" t="s">
        <v>4</v>
      </c>
      <c r="C238" s="4">
        <v>28134</v>
      </c>
      <c r="D238" s="4">
        <v>11359</v>
      </c>
      <c r="E238" s="4">
        <v>0</v>
      </c>
      <c r="F238" s="4">
        <v>39493</v>
      </c>
      <c r="G238" s="4"/>
      <c r="H238" s="4">
        <v>28134</v>
      </c>
      <c r="I238" s="4">
        <v>11359</v>
      </c>
      <c r="J238" s="4">
        <v>0</v>
      </c>
      <c r="K238" s="4">
        <v>39493</v>
      </c>
      <c r="N238" s="4">
        <f>C238-H238</f>
        <v>0</v>
      </c>
      <c r="O238" s="4">
        <f t="shared" ref="O238:Q239" si="11">D238-I238</f>
        <v>0</v>
      </c>
      <c r="P238" s="4">
        <f t="shared" si="11"/>
        <v>0</v>
      </c>
      <c r="Q238" s="4">
        <f t="shared" si="11"/>
        <v>0</v>
      </c>
    </row>
    <row r="239" spans="1:17" x14ac:dyDescent="0.2">
      <c r="A239" s="2" t="s">
        <v>14</v>
      </c>
      <c r="C239" s="4">
        <v>28134</v>
      </c>
      <c r="D239" s="4">
        <v>11359</v>
      </c>
      <c r="E239" s="4">
        <v>0</v>
      </c>
      <c r="F239" s="4">
        <v>39493</v>
      </c>
      <c r="G239" s="4"/>
      <c r="H239" s="4">
        <v>28134</v>
      </c>
      <c r="I239" s="4">
        <v>11359</v>
      </c>
      <c r="J239" s="4">
        <v>0</v>
      </c>
      <c r="K239" s="4">
        <v>39493</v>
      </c>
      <c r="N239" s="4">
        <f>C239-H239</f>
        <v>0</v>
      </c>
      <c r="O239" s="4">
        <f t="shared" si="11"/>
        <v>0</v>
      </c>
      <c r="P239" s="4">
        <f t="shared" si="11"/>
        <v>0</v>
      </c>
      <c r="Q239" s="4">
        <f t="shared" si="11"/>
        <v>0</v>
      </c>
    </row>
    <row r="240" spans="1:17" ht="16" thickBot="1" x14ac:dyDescent="0.25">
      <c r="C240" s="4"/>
      <c r="D240" s="4"/>
      <c r="E240" s="4"/>
      <c r="F240" s="4">
        <v>0</v>
      </c>
      <c r="G240" s="4"/>
      <c r="H240" s="4"/>
      <c r="I240" s="4"/>
      <c r="J240" s="4"/>
      <c r="K240" s="4"/>
      <c r="N240" s="4"/>
      <c r="O240" s="4"/>
      <c r="P240" s="4"/>
      <c r="Q240" s="4"/>
    </row>
    <row r="241" spans="1:17" ht="16" thickBot="1" x14ac:dyDescent="0.25">
      <c r="A241" t="s">
        <v>15</v>
      </c>
      <c r="C241" s="5">
        <v>-4913</v>
      </c>
      <c r="D241" s="6">
        <v>-4669</v>
      </c>
      <c r="E241" s="4">
        <v>0</v>
      </c>
      <c r="F241" s="4">
        <v>-9582</v>
      </c>
      <c r="G241" s="4"/>
      <c r="H241" s="5">
        <v>-2973</v>
      </c>
      <c r="I241" s="6">
        <v>-6609</v>
      </c>
      <c r="J241" s="4">
        <v>0</v>
      </c>
      <c r="K241" s="4">
        <v>-9582</v>
      </c>
      <c r="N241" s="5">
        <f>C241-H241</f>
        <v>-1940</v>
      </c>
      <c r="O241" s="6">
        <f>D241-I241</f>
        <v>1940</v>
      </c>
      <c r="P241" s="4">
        <f>E241-J241</f>
        <v>0</v>
      </c>
      <c r="Q241" s="4">
        <f>F241-K241</f>
        <v>0</v>
      </c>
    </row>
    <row r="242" spans="1:17" ht="16" thickBot="1" x14ac:dyDescent="0.25">
      <c r="A242" t="s">
        <v>16</v>
      </c>
      <c r="C242" s="5">
        <v>-10569</v>
      </c>
      <c r="D242" s="6">
        <v>-8304</v>
      </c>
      <c r="E242" s="4">
        <v>-2100</v>
      </c>
      <c r="F242" s="35">
        <v>-20973</v>
      </c>
      <c r="G242" s="4"/>
      <c r="H242" s="5">
        <v>-9804</v>
      </c>
      <c r="I242" s="6">
        <v>-7924</v>
      </c>
      <c r="J242" s="4">
        <v>-2100</v>
      </c>
      <c r="K242" s="35">
        <v>-19828</v>
      </c>
      <c r="N242" s="9">
        <f>C242-H242</f>
        <v>-765</v>
      </c>
      <c r="O242" s="10">
        <f>D242-I242</f>
        <v>-380</v>
      </c>
      <c r="P242" s="4">
        <f t="shared" ref="P242:Q247" si="12">E242-J242</f>
        <v>0</v>
      </c>
      <c r="Q242" s="35">
        <f t="shared" si="12"/>
        <v>-1145</v>
      </c>
    </row>
    <row r="243" spans="1:17" x14ac:dyDescent="0.2">
      <c r="A243" t="s">
        <v>17</v>
      </c>
      <c r="C243" s="4">
        <v>-2936.1881886349383</v>
      </c>
      <c r="D243" s="4">
        <v>-1119.8116477221824</v>
      </c>
      <c r="E243" s="4">
        <v>0</v>
      </c>
      <c r="F243" s="4">
        <v>-4055.9998363571208</v>
      </c>
      <c r="G243" s="4"/>
      <c r="H243" s="4">
        <v>-2936.1881886349383</v>
      </c>
      <c r="I243" s="4">
        <v>-1119.8116477221824</v>
      </c>
      <c r="J243" s="4">
        <v>0</v>
      </c>
      <c r="K243" s="4">
        <v>-4055.9998363571208</v>
      </c>
      <c r="N243" s="4">
        <f>C243-H243</f>
        <v>0</v>
      </c>
      <c r="O243" s="4">
        <f t="shared" ref="O243:O245" si="13">D243-I243</f>
        <v>0</v>
      </c>
      <c r="P243" s="4">
        <f t="shared" si="12"/>
        <v>0</v>
      </c>
      <c r="Q243" s="4">
        <f t="shared" si="12"/>
        <v>0</v>
      </c>
    </row>
    <row r="244" spans="1:17" x14ac:dyDescent="0.2">
      <c r="A244" t="s">
        <v>18</v>
      </c>
      <c r="C244" s="4">
        <v>-7368</v>
      </c>
      <c r="D244" s="4">
        <v>-32617</v>
      </c>
      <c r="E244" s="4">
        <v>0</v>
      </c>
      <c r="F244" s="4">
        <v>-39985</v>
      </c>
      <c r="G244" s="4"/>
      <c r="H244" s="4">
        <v>-7368</v>
      </c>
      <c r="I244" s="4">
        <v>-32617</v>
      </c>
      <c r="J244" s="4">
        <v>0</v>
      </c>
      <c r="K244" s="4">
        <v>-39985</v>
      </c>
      <c r="N244" s="4">
        <f t="shared" ref="N244:N245" si="14">C244-H244</f>
        <v>0</v>
      </c>
      <c r="O244" s="4">
        <f t="shared" si="13"/>
        <v>0</v>
      </c>
      <c r="P244" s="4">
        <f t="shared" si="12"/>
        <v>0</v>
      </c>
      <c r="Q244" s="4">
        <f t="shared" si="12"/>
        <v>0</v>
      </c>
    </row>
    <row r="245" spans="1:17" ht="16" thickBot="1" x14ac:dyDescent="0.25">
      <c r="A245" t="s">
        <v>19</v>
      </c>
      <c r="C245" s="4">
        <v>0</v>
      </c>
      <c r="D245" s="4">
        <v>0</v>
      </c>
      <c r="E245" s="4">
        <v>0</v>
      </c>
      <c r="F245" s="4">
        <v>0</v>
      </c>
      <c r="G245" s="4"/>
      <c r="H245" s="4">
        <v>0</v>
      </c>
      <c r="I245" s="4">
        <v>0</v>
      </c>
      <c r="J245" s="4">
        <v>0</v>
      </c>
      <c r="K245" s="4">
        <v>0</v>
      </c>
      <c r="N245" s="4">
        <f t="shared" si="14"/>
        <v>0</v>
      </c>
      <c r="O245" s="4">
        <f t="shared" si="13"/>
        <v>0</v>
      </c>
      <c r="P245" s="4">
        <f t="shared" si="12"/>
        <v>0</v>
      </c>
      <c r="Q245" s="4">
        <f t="shared" si="12"/>
        <v>0</v>
      </c>
    </row>
    <row r="246" spans="1:17" ht="16" thickBot="1" x14ac:dyDescent="0.25">
      <c r="A246" t="s">
        <v>20</v>
      </c>
      <c r="C246" s="5">
        <v>-4191</v>
      </c>
      <c r="D246" s="6">
        <v>-5173</v>
      </c>
      <c r="E246" s="4">
        <v>-589</v>
      </c>
      <c r="F246" s="35">
        <v>-9953</v>
      </c>
      <c r="G246" s="4"/>
      <c r="H246" s="5">
        <v>-4963</v>
      </c>
      <c r="I246" s="6">
        <v>-5546</v>
      </c>
      <c r="J246" s="4">
        <v>-589</v>
      </c>
      <c r="K246" s="35">
        <v>-11098</v>
      </c>
      <c r="N246" s="5">
        <f>C246-H246</f>
        <v>772</v>
      </c>
      <c r="O246" s="6">
        <f>D246-I246</f>
        <v>373</v>
      </c>
      <c r="P246" s="4">
        <f t="shared" si="12"/>
        <v>0</v>
      </c>
      <c r="Q246" s="35">
        <f t="shared" si="12"/>
        <v>1145</v>
      </c>
    </row>
    <row r="247" spans="1:17" ht="16" thickBot="1" x14ac:dyDescent="0.25">
      <c r="A247" s="2" t="s">
        <v>21</v>
      </c>
      <c r="C247" s="9">
        <f>SUM(C241:C246)</f>
        <v>-29977.188188634937</v>
      </c>
      <c r="D247" s="10">
        <f>SUM(D241:D246)</f>
        <v>-51882.811647722185</v>
      </c>
      <c r="E247" s="30">
        <f>SUM(E241:E246)</f>
        <v>-2689</v>
      </c>
      <c r="F247" s="62">
        <f>SUM(F241:F246)</f>
        <v>-84548.999836357121</v>
      </c>
      <c r="G247" s="4"/>
      <c r="H247" s="9">
        <f>SUM(H241:H246)</f>
        <v>-28044.188188634937</v>
      </c>
      <c r="I247" s="10">
        <f>SUM(I241:I246)</f>
        <v>-53815.811647722185</v>
      </c>
      <c r="J247" s="30">
        <f>SUM(J241:J246)</f>
        <v>-2689</v>
      </c>
      <c r="K247" s="62">
        <f>SUM(K241:K246)</f>
        <v>-84548.999836357121</v>
      </c>
      <c r="N247" s="9">
        <f>C247-H247</f>
        <v>-1933</v>
      </c>
      <c r="O247" s="10">
        <f>D247-I247</f>
        <v>1933</v>
      </c>
      <c r="P247" s="51">
        <f t="shared" si="12"/>
        <v>0</v>
      </c>
      <c r="Q247" s="62">
        <f t="shared" si="12"/>
        <v>0</v>
      </c>
    </row>
    <row r="248" spans="1:17" x14ac:dyDescent="0.2">
      <c r="C248" s="4"/>
      <c r="D248" s="4"/>
      <c r="E248" s="4"/>
      <c r="F248" s="4"/>
      <c r="G248" s="4"/>
      <c r="H248" s="4"/>
      <c r="I248" s="4"/>
      <c r="J248" s="4"/>
      <c r="K248" s="4"/>
      <c r="N248" s="4"/>
      <c r="O248" s="4"/>
      <c r="P248" s="4"/>
      <c r="Q248" s="4"/>
    </row>
    <row r="249" spans="1:17" ht="16" thickBot="1" x14ac:dyDescent="0.25">
      <c r="C249" s="4"/>
      <c r="D249" s="4"/>
      <c r="E249" s="4"/>
      <c r="F249" s="4"/>
      <c r="G249" s="4"/>
      <c r="H249" s="4"/>
      <c r="I249" s="4"/>
      <c r="J249" s="4"/>
      <c r="K249" s="4"/>
      <c r="N249" s="4"/>
      <c r="O249" s="4"/>
      <c r="P249" s="4"/>
      <c r="Q249" s="4"/>
    </row>
    <row r="250" spans="1:17" ht="16" thickBot="1" x14ac:dyDescent="0.25">
      <c r="A250" s="2" t="s">
        <v>22</v>
      </c>
      <c r="C250" s="5">
        <f>SUM(C239+C247)</f>
        <v>-1843.1881886349365</v>
      </c>
      <c r="D250" s="6">
        <f>SUM(D239+D247)</f>
        <v>-40523.811647722185</v>
      </c>
      <c r="E250" s="4">
        <f>E239+E247</f>
        <v>-2689</v>
      </c>
      <c r="F250" s="4">
        <f>F239+F247</f>
        <v>-45055.999836357121</v>
      </c>
      <c r="G250" s="4"/>
      <c r="H250" s="5">
        <f>H239+H247</f>
        <v>89.811811365063477</v>
      </c>
      <c r="I250" s="6">
        <f>I239+I247</f>
        <v>-42456.811647722185</v>
      </c>
      <c r="J250" s="4">
        <f>J239+J247</f>
        <v>-2689</v>
      </c>
      <c r="K250" s="4">
        <f>K239+K247</f>
        <v>-45055.999836357121</v>
      </c>
      <c r="N250" s="5">
        <f>C250-H250</f>
        <v>-1933</v>
      </c>
      <c r="O250" s="6">
        <f>D250-I250</f>
        <v>1933</v>
      </c>
      <c r="P250" s="4">
        <f t="shared" ref="P250:Q250" si="15">E250-J250</f>
        <v>0</v>
      </c>
      <c r="Q250" s="4">
        <f t="shared" si="15"/>
        <v>0</v>
      </c>
    </row>
    <row r="251" spans="1:17" x14ac:dyDescent="0.2">
      <c r="C251" s="4"/>
      <c r="D251" s="4"/>
      <c r="E251" s="4"/>
      <c r="F251" s="4"/>
      <c r="P251" s="4"/>
      <c r="Q251" s="4"/>
    </row>
    <row r="252" spans="1:17" ht="16" x14ac:dyDescent="0.2">
      <c r="A252" s="25" t="s">
        <v>34</v>
      </c>
      <c r="C252" s="4">
        <v>0</v>
      </c>
      <c r="D252" s="4">
        <v>0</v>
      </c>
      <c r="E252" s="4">
        <v>-2388</v>
      </c>
      <c r="F252" s="4">
        <v>-2388</v>
      </c>
      <c r="H252" s="4">
        <v>0</v>
      </c>
      <c r="I252" s="4">
        <v>0</v>
      </c>
      <c r="J252" s="4">
        <v>-2388</v>
      </c>
      <c r="K252" s="4">
        <v>-2388</v>
      </c>
      <c r="N252" s="4">
        <v>0</v>
      </c>
      <c r="O252" s="4">
        <v>0</v>
      </c>
      <c r="P252" s="4">
        <f t="shared" ref="P252:Q256" si="16">E252-J252</f>
        <v>0</v>
      </c>
      <c r="Q252" s="4">
        <f t="shared" si="16"/>
        <v>0</v>
      </c>
    </row>
    <row r="253" spans="1:17" x14ac:dyDescent="0.2">
      <c r="A253" t="s">
        <v>35</v>
      </c>
      <c r="C253" s="4">
        <v>0</v>
      </c>
      <c r="D253" s="4">
        <v>0</v>
      </c>
      <c r="E253" s="4">
        <v>86</v>
      </c>
      <c r="F253" s="4">
        <v>86</v>
      </c>
      <c r="H253" s="4">
        <v>0</v>
      </c>
      <c r="I253" s="4">
        <v>0</v>
      </c>
      <c r="J253" s="4">
        <v>86</v>
      </c>
      <c r="K253" s="4">
        <v>86</v>
      </c>
      <c r="N253" s="4">
        <v>0</v>
      </c>
      <c r="O253" s="4">
        <v>0</v>
      </c>
      <c r="P253" s="4">
        <f t="shared" si="16"/>
        <v>0</v>
      </c>
      <c r="Q253" s="4">
        <f t="shared" si="16"/>
        <v>0</v>
      </c>
    </row>
    <row r="254" spans="1:17" x14ac:dyDescent="0.2">
      <c r="A254" t="s">
        <v>36</v>
      </c>
      <c r="C254" s="4">
        <v>0</v>
      </c>
      <c r="D254" s="4">
        <v>0</v>
      </c>
      <c r="E254" s="4">
        <v>0</v>
      </c>
      <c r="F254" s="4">
        <v>0</v>
      </c>
      <c r="H254" s="4">
        <v>0</v>
      </c>
      <c r="I254" s="4">
        <v>0</v>
      </c>
      <c r="J254" s="4">
        <v>0</v>
      </c>
      <c r="K254" s="4">
        <v>0</v>
      </c>
      <c r="N254" s="4">
        <v>0</v>
      </c>
      <c r="O254" s="4">
        <v>0</v>
      </c>
      <c r="P254" s="4">
        <f t="shared" si="16"/>
        <v>0</v>
      </c>
      <c r="Q254" s="4">
        <f t="shared" si="16"/>
        <v>0</v>
      </c>
    </row>
    <row r="255" spans="1:17" x14ac:dyDescent="0.2">
      <c r="A255" t="s">
        <v>37</v>
      </c>
      <c r="C255" s="4">
        <v>0</v>
      </c>
      <c r="D255" s="4">
        <v>0</v>
      </c>
      <c r="E255" s="4">
        <v>806</v>
      </c>
      <c r="F255" s="4">
        <v>806</v>
      </c>
      <c r="H255" s="4">
        <v>0</v>
      </c>
      <c r="I255" s="4">
        <v>0</v>
      </c>
      <c r="J255" s="4">
        <v>806</v>
      </c>
      <c r="K255" s="4">
        <v>806</v>
      </c>
      <c r="N255" s="4">
        <v>0</v>
      </c>
      <c r="O255" s="4">
        <v>0</v>
      </c>
      <c r="P255" s="4">
        <f t="shared" si="16"/>
        <v>0</v>
      </c>
      <c r="Q255" s="4">
        <f t="shared" si="16"/>
        <v>0</v>
      </c>
    </row>
    <row r="256" spans="1:17" ht="16" thickBot="1" x14ac:dyDescent="0.25">
      <c r="A256" t="s">
        <v>38</v>
      </c>
      <c r="C256" s="4">
        <v>0</v>
      </c>
      <c r="D256" s="4">
        <v>0</v>
      </c>
      <c r="E256" s="4">
        <v>-91</v>
      </c>
      <c r="F256" s="4">
        <v>-91</v>
      </c>
      <c r="H256" s="4">
        <v>0</v>
      </c>
      <c r="I256" s="4">
        <v>0</v>
      </c>
      <c r="J256" s="4">
        <v>-91</v>
      </c>
      <c r="K256" s="4">
        <v>-91</v>
      </c>
      <c r="N256" s="4">
        <v>0</v>
      </c>
      <c r="O256" s="4">
        <v>0</v>
      </c>
      <c r="P256" s="4">
        <f t="shared" si="16"/>
        <v>0</v>
      </c>
      <c r="Q256" s="4">
        <f t="shared" si="16"/>
        <v>0</v>
      </c>
    </row>
    <row r="257" spans="1:17" ht="17" thickBot="1" x14ac:dyDescent="0.25">
      <c r="A257" s="26" t="s">
        <v>39</v>
      </c>
      <c r="C257" s="31">
        <f>SUM(C250:C256)</f>
        <v>-1843.1881886349365</v>
      </c>
      <c r="D257" s="32">
        <f>SUM(D250:D256)</f>
        <v>-40523.811647722185</v>
      </c>
      <c r="E257" s="27">
        <f>SUM(E250:E256)</f>
        <v>-4276</v>
      </c>
      <c r="F257" s="27">
        <f>SUM(F250:F256)</f>
        <v>-46642.999836357121</v>
      </c>
      <c r="H257" s="31">
        <f>SUM(H250:H256)</f>
        <v>89.811811365063477</v>
      </c>
      <c r="I257" s="32">
        <f>SUM(I250:I256)</f>
        <v>-42456.811647722185</v>
      </c>
      <c r="J257" s="27">
        <f>SUM(J250:J256)</f>
        <v>-4276</v>
      </c>
      <c r="K257" s="27">
        <f>SUM(K250:K256)</f>
        <v>-46642.999836357121</v>
      </c>
      <c r="N257" s="5">
        <f>C257-H257</f>
        <v>-1933</v>
      </c>
      <c r="O257" s="6">
        <f>D257-I257</f>
        <v>1933</v>
      </c>
      <c r="P257" s="27">
        <f>E257-J257</f>
        <v>0</v>
      </c>
      <c r="Q257" s="27">
        <f>F257-K257</f>
        <v>0</v>
      </c>
    </row>
    <row r="258" spans="1:17" ht="17" thickBot="1" x14ac:dyDescent="0.25">
      <c r="A258" s="25" t="s">
        <v>40</v>
      </c>
      <c r="C258" s="4">
        <v>0</v>
      </c>
      <c r="D258" s="4">
        <v>0</v>
      </c>
      <c r="E258" s="4">
        <v>65</v>
      </c>
      <c r="F258" s="4">
        <v>65</v>
      </c>
      <c r="H258" s="4">
        <v>0</v>
      </c>
      <c r="I258" s="4">
        <v>0</v>
      </c>
      <c r="J258" s="4">
        <v>65</v>
      </c>
      <c r="K258" s="4">
        <v>65</v>
      </c>
      <c r="N258" s="4">
        <f>C258-H258</f>
        <v>0</v>
      </c>
      <c r="O258" s="4">
        <f t="shared" ref="O258:Q260" si="17">D258-I258</f>
        <v>0</v>
      </c>
      <c r="P258" s="4">
        <f t="shared" si="17"/>
        <v>0</v>
      </c>
      <c r="Q258" s="4">
        <f t="shared" si="17"/>
        <v>0</v>
      </c>
    </row>
    <row r="259" spans="1:17" ht="33" thickBot="1" x14ac:dyDescent="0.25">
      <c r="A259" s="26" t="s">
        <v>41</v>
      </c>
      <c r="C259" s="31">
        <f>SUM(C257:C258)</f>
        <v>-1843.1881886349365</v>
      </c>
      <c r="D259" s="32">
        <f t="shared" ref="D259:F259" si="18">SUM(D257:D258)</f>
        <v>-40523.811647722185</v>
      </c>
      <c r="E259" s="27">
        <f t="shared" si="18"/>
        <v>-4211</v>
      </c>
      <c r="F259" s="27">
        <f t="shared" si="18"/>
        <v>-46577.999836357121</v>
      </c>
      <c r="H259" s="31">
        <f>SUM(H257:H258)</f>
        <v>89.811811365063477</v>
      </c>
      <c r="I259" s="32">
        <f>SUM(I257:I258)</f>
        <v>-42456.811647722185</v>
      </c>
      <c r="J259" s="27">
        <f>SUM(J257:J258)</f>
        <v>-4211</v>
      </c>
      <c r="K259" s="27">
        <f>SUM(K257:K258)</f>
        <v>-46577.999836357121</v>
      </c>
      <c r="N259" s="5">
        <f>C259-H259</f>
        <v>-1933</v>
      </c>
      <c r="O259" s="6">
        <f t="shared" si="17"/>
        <v>1933</v>
      </c>
      <c r="P259" s="27">
        <f t="shared" si="17"/>
        <v>0</v>
      </c>
      <c r="Q259" s="27">
        <f t="shared" si="17"/>
        <v>0</v>
      </c>
    </row>
    <row r="260" spans="1:17" ht="33" thickBot="1" x14ac:dyDescent="0.25">
      <c r="A260" s="25" t="s">
        <v>42</v>
      </c>
      <c r="C260" s="12">
        <v>-123</v>
      </c>
      <c r="D260" s="12">
        <v>-144</v>
      </c>
      <c r="E260" s="12">
        <v>0</v>
      </c>
      <c r="F260" s="12">
        <f>SUM(C260:E260)</f>
        <v>-267</v>
      </c>
      <c r="H260" s="12">
        <v>-123</v>
      </c>
      <c r="I260" s="12">
        <v>-144</v>
      </c>
      <c r="J260" s="12">
        <v>0</v>
      </c>
      <c r="K260" s="12">
        <f>SUM(H260:J260)</f>
        <v>-267</v>
      </c>
      <c r="N260" s="12">
        <f>C260-H260</f>
        <v>0</v>
      </c>
      <c r="O260" s="12">
        <f t="shared" si="17"/>
        <v>0</v>
      </c>
      <c r="P260" s="12">
        <f t="shared" si="17"/>
        <v>0</v>
      </c>
      <c r="Q260" s="12">
        <f t="shared" si="17"/>
        <v>0</v>
      </c>
    </row>
    <row r="261" spans="1:17" ht="17" thickBot="1" x14ac:dyDescent="0.25">
      <c r="A261" s="26" t="s">
        <v>43</v>
      </c>
      <c r="C261" s="31">
        <f>SUM(C259:C260)</f>
        <v>-1966.1881886349365</v>
      </c>
      <c r="D261" s="32">
        <f t="shared" ref="D261:F261" si="19">SUM(D259:D260)</f>
        <v>-40667.811647722185</v>
      </c>
      <c r="E261" s="28">
        <f t="shared" si="19"/>
        <v>-4211</v>
      </c>
      <c r="F261" s="28">
        <f t="shared" si="19"/>
        <v>-46844.999836357121</v>
      </c>
      <c r="G261" s="12"/>
      <c r="H261" s="31">
        <f>SUM(H259:H260)</f>
        <v>-33.188188634936523</v>
      </c>
      <c r="I261" s="32">
        <f>SUM(I259:I260)</f>
        <v>-42600.811647722185</v>
      </c>
      <c r="J261" s="28">
        <f>SUM(J259:J260)</f>
        <v>-4211</v>
      </c>
      <c r="K261" s="28">
        <f>SUM(K259:K260)</f>
        <v>-46844.999836357121</v>
      </c>
      <c r="N261" s="31">
        <f>C261-H261</f>
        <v>-1933</v>
      </c>
      <c r="O261" s="38">
        <f>D261-I261</f>
        <v>1933</v>
      </c>
      <c r="P261" s="28">
        <f>E261-J261</f>
        <v>0</v>
      </c>
      <c r="Q261" s="28">
        <f>F261-K261</f>
        <v>0</v>
      </c>
    </row>
    <row r="262" spans="1:17" x14ac:dyDescent="0.2">
      <c r="A262" s="25"/>
      <c r="G262" s="4"/>
    </row>
    <row r="263" spans="1:17" ht="16" x14ac:dyDescent="0.2">
      <c r="A263" s="25" t="s">
        <v>44</v>
      </c>
      <c r="B263" s="3"/>
      <c r="C263" s="4">
        <v>0</v>
      </c>
      <c r="D263" s="4">
        <v>0</v>
      </c>
      <c r="E263" s="4">
        <v>-195</v>
      </c>
      <c r="F263" s="4">
        <v>-195</v>
      </c>
      <c r="G263" s="4"/>
      <c r="H263" s="4">
        <v>0</v>
      </c>
      <c r="I263" s="4">
        <v>0</v>
      </c>
      <c r="J263" s="4">
        <v>-195</v>
      </c>
      <c r="K263" s="4">
        <v>-195</v>
      </c>
      <c r="N263" s="4">
        <f>C263-H263</f>
        <v>0</v>
      </c>
      <c r="O263" s="4">
        <f t="shared" ref="O263:Q265" si="20">D263-I263</f>
        <v>0</v>
      </c>
      <c r="P263" s="4">
        <f t="shared" si="20"/>
        <v>0</v>
      </c>
      <c r="Q263" s="4">
        <f t="shared" si="20"/>
        <v>0</v>
      </c>
    </row>
    <row r="264" spans="1:17" ht="32" x14ac:dyDescent="0.2">
      <c r="A264" s="25" t="s">
        <v>45</v>
      </c>
      <c r="B264" s="3"/>
      <c r="C264" s="4">
        <v>0</v>
      </c>
      <c r="D264" s="4">
        <v>0</v>
      </c>
      <c r="E264" s="4">
        <v>-3673</v>
      </c>
      <c r="F264" s="4">
        <v>-3673</v>
      </c>
      <c r="G264" s="4"/>
      <c r="H264" s="4">
        <v>0</v>
      </c>
      <c r="I264" s="4">
        <v>0</v>
      </c>
      <c r="J264" s="4">
        <v>-3673</v>
      </c>
      <c r="K264" s="4">
        <v>-3673</v>
      </c>
      <c r="N264" s="4">
        <f>C264-H264</f>
        <v>0</v>
      </c>
      <c r="O264" s="4">
        <f t="shared" si="20"/>
        <v>0</v>
      </c>
      <c r="P264" s="4">
        <f t="shared" si="20"/>
        <v>0</v>
      </c>
      <c r="Q264" s="4">
        <f t="shared" si="20"/>
        <v>0</v>
      </c>
    </row>
    <row r="265" spans="1:17" ht="32" x14ac:dyDescent="0.2">
      <c r="A265" s="26" t="s">
        <v>46</v>
      </c>
      <c r="B265" s="3"/>
      <c r="C265" s="29">
        <v>0</v>
      </c>
      <c r="D265" s="29">
        <v>0</v>
      </c>
      <c r="E265" s="29">
        <f>SUM(E263:E264)</f>
        <v>-3868</v>
      </c>
      <c r="F265" s="29">
        <f>SUM(F263:F264)</f>
        <v>-3868</v>
      </c>
      <c r="G265" s="4"/>
      <c r="H265" s="29">
        <v>0</v>
      </c>
      <c r="I265" s="29">
        <v>0</v>
      </c>
      <c r="J265" s="29">
        <f>SUM(J263:J264)</f>
        <v>-3868</v>
      </c>
      <c r="K265" s="29">
        <f>SUM(K263:K264)</f>
        <v>-3868</v>
      </c>
      <c r="N265" s="29">
        <f>C265-H265</f>
        <v>0</v>
      </c>
      <c r="O265" s="29">
        <f t="shared" si="20"/>
        <v>0</v>
      </c>
      <c r="P265" s="29">
        <f t="shared" si="20"/>
        <v>0</v>
      </c>
      <c r="Q265" s="29">
        <f t="shared" si="20"/>
        <v>0</v>
      </c>
    </row>
    <row r="266" spans="1:17" ht="16" thickBot="1" x14ac:dyDescent="0.25">
      <c r="A266" s="26"/>
      <c r="B266" s="3"/>
      <c r="C266" s="4"/>
      <c r="D266" s="4"/>
      <c r="E266" s="4"/>
      <c r="F266" s="4"/>
      <c r="G266" s="4"/>
      <c r="H266" s="4"/>
      <c r="I266" s="4"/>
      <c r="J266" s="4"/>
      <c r="K266" s="4"/>
      <c r="N266" s="4"/>
      <c r="O266" s="4"/>
      <c r="P266" s="4"/>
      <c r="Q266" s="4"/>
    </row>
    <row r="267" spans="1:17" ht="33" thickBot="1" x14ac:dyDescent="0.25">
      <c r="A267" s="26" t="s">
        <v>47</v>
      </c>
      <c r="B267" s="3"/>
      <c r="C267" s="5">
        <f>C261+C265</f>
        <v>-1966.1881886349365</v>
      </c>
      <c r="D267" s="6">
        <f>D261+D265</f>
        <v>-40667.811647722185</v>
      </c>
      <c r="E267" s="30">
        <f>E261+E265</f>
        <v>-8079</v>
      </c>
      <c r="F267" s="30">
        <f>F261+F265</f>
        <v>-50712.999836357121</v>
      </c>
      <c r="G267" s="4"/>
      <c r="H267" s="5">
        <f>H261+H265</f>
        <v>-33.188188634936523</v>
      </c>
      <c r="I267" s="6">
        <f>I261+I265</f>
        <v>-42600.811647722185</v>
      </c>
      <c r="J267" s="30">
        <f>J261+J265</f>
        <v>-8079</v>
      </c>
      <c r="K267" s="30">
        <f>K261+K265</f>
        <v>-50712.999836357121</v>
      </c>
      <c r="N267" s="5">
        <f>C267-H267</f>
        <v>-1933</v>
      </c>
      <c r="O267" s="6">
        <f>D267-I267</f>
        <v>1933</v>
      </c>
      <c r="P267" s="30">
        <f>E267-J267</f>
        <v>0</v>
      </c>
      <c r="Q267" s="30">
        <f>F267-K267</f>
        <v>0</v>
      </c>
    </row>
    <row r="268" spans="1:17" ht="16" thickBot="1" x14ac:dyDescent="0.25">
      <c r="A268" s="26"/>
      <c r="C268" s="4"/>
      <c r="D268" s="4"/>
      <c r="E268" s="4"/>
      <c r="F268" s="4"/>
      <c r="G268" s="4"/>
      <c r="H268" s="4"/>
      <c r="I268" s="4"/>
      <c r="J268" s="4"/>
      <c r="K268" s="4"/>
      <c r="N268" s="4"/>
      <c r="O268" s="4"/>
      <c r="P268" s="4"/>
      <c r="Q268" s="4"/>
    </row>
    <row r="269" spans="1:17" ht="17" thickBot="1" x14ac:dyDescent="0.25">
      <c r="A269" s="26" t="s">
        <v>29</v>
      </c>
      <c r="B269" s="3"/>
      <c r="C269" s="5">
        <v>8461</v>
      </c>
      <c r="D269" s="6">
        <v>-4576</v>
      </c>
      <c r="E269" s="4">
        <v>0</v>
      </c>
      <c r="F269" s="4">
        <f>SUM(C269:E269)</f>
        <v>3885</v>
      </c>
      <c r="G269" s="4"/>
      <c r="H269" s="5">
        <v>10394.000000000002</v>
      </c>
      <c r="I269" s="6">
        <v>-6509</v>
      </c>
      <c r="J269" s="4">
        <v>0</v>
      </c>
      <c r="K269" s="4">
        <f>SUM(H269:J269)</f>
        <v>3885.0000000000018</v>
      </c>
      <c r="N269" s="5">
        <f t="shared" ref="N269:Q271" si="21">C269-H269</f>
        <v>-1933.0000000000018</v>
      </c>
      <c r="O269" s="6">
        <f t="shared" si="21"/>
        <v>1933</v>
      </c>
      <c r="P269" s="4">
        <f t="shared" si="21"/>
        <v>0</v>
      </c>
      <c r="Q269" s="4">
        <f t="shared" si="21"/>
        <v>0</v>
      </c>
    </row>
    <row r="270" spans="1:17" ht="17" thickBot="1" x14ac:dyDescent="0.25">
      <c r="A270" s="26" t="s">
        <v>48</v>
      </c>
      <c r="B270" s="3"/>
      <c r="C270" s="33">
        <f>C269/C238</f>
        <v>0.30073931897348405</v>
      </c>
      <c r="D270" s="34">
        <f>D269/D238</f>
        <v>-0.40285236376441586</v>
      </c>
      <c r="E270" s="4">
        <v>0</v>
      </c>
      <c r="F270" s="1">
        <f>F269/F238</f>
        <v>9.8371863368191828E-2</v>
      </c>
      <c r="G270" s="4"/>
      <c r="H270" s="33">
        <f>H269/H238</f>
        <v>0.36944622165351537</v>
      </c>
      <c r="I270" s="34">
        <f>I269/I238</f>
        <v>-0.57302579452416591</v>
      </c>
      <c r="J270" s="4">
        <v>0</v>
      </c>
      <c r="K270" s="1">
        <f>K269/K238</f>
        <v>9.8371863368191884E-2</v>
      </c>
      <c r="N270" s="36">
        <f t="shared" si="21"/>
        <v>-6.8706902680031323E-2</v>
      </c>
      <c r="O270" s="37">
        <f t="shared" si="21"/>
        <v>0.17017343075975006</v>
      </c>
      <c r="P270" s="4">
        <f t="shared" si="21"/>
        <v>0</v>
      </c>
      <c r="Q270" s="4">
        <f t="shared" si="21"/>
        <v>0</v>
      </c>
    </row>
    <row r="271" spans="1:17" ht="16" x14ac:dyDescent="0.2">
      <c r="A271" s="26" t="s">
        <v>5</v>
      </c>
      <c r="B271" s="3"/>
      <c r="C271" s="4">
        <v>60656</v>
      </c>
      <c r="D271" s="4">
        <v>42238</v>
      </c>
      <c r="E271" s="4">
        <v>0</v>
      </c>
      <c r="F271" s="4">
        <f>SUM(C271:E271)</f>
        <v>102894</v>
      </c>
      <c r="G271" s="4"/>
      <c r="H271" s="4">
        <v>60656</v>
      </c>
      <c r="I271" s="4">
        <v>42238</v>
      </c>
      <c r="J271" s="4">
        <v>0</v>
      </c>
      <c r="K271" s="4">
        <f>SUM(H271:J271)</f>
        <v>102894</v>
      </c>
      <c r="N271" s="4">
        <f t="shared" si="21"/>
        <v>0</v>
      </c>
      <c r="O271" s="4">
        <f t="shared" si="21"/>
        <v>0</v>
      </c>
      <c r="P271" s="4">
        <f t="shared" si="21"/>
        <v>0</v>
      </c>
      <c r="Q271" s="4">
        <f t="shared" si="21"/>
        <v>0</v>
      </c>
    </row>
    <row r="274" spans="1:10" ht="16" x14ac:dyDescent="0.2">
      <c r="A274" s="13" t="s">
        <v>71</v>
      </c>
    </row>
    <row r="279" spans="1:10" x14ac:dyDescent="0.2">
      <c r="J279" s="2"/>
    </row>
    <row r="298" spans="1:16" ht="16" thickBot="1" x14ac:dyDescent="0.25"/>
    <row r="299" spans="1:16" ht="16" thickBot="1" x14ac:dyDescent="0.25">
      <c r="B299" s="82" t="s">
        <v>1</v>
      </c>
      <c r="C299" s="83"/>
      <c r="D299" s="83"/>
      <c r="E299" s="84"/>
      <c r="G299" s="82" t="s">
        <v>2</v>
      </c>
      <c r="H299" s="83"/>
      <c r="I299" s="83"/>
      <c r="J299" s="84"/>
      <c r="M299" s="82" t="s">
        <v>8</v>
      </c>
      <c r="N299" s="83"/>
      <c r="O299" s="83"/>
      <c r="P299" s="84"/>
    </row>
    <row r="300" spans="1:16" ht="33" thickBot="1" x14ac:dyDescent="0.25">
      <c r="B300" s="42" t="s">
        <v>31</v>
      </c>
      <c r="C300" s="42" t="s">
        <v>57</v>
      </c>
      <c r="D300" s="42" t="s">
        <v>58</v>
      </c>
      <c r="E300" s="61" t="s">
        <v>13</v>
      </c>
      <c r="G300" s="42" t="s">
        <v>31</v>
      </c>
      <c r="H300" s="42" t="s">
        <v>57</v>
      </c>
      <c r="I300" s="57" t="s">
        <v>58</v>
      </c>
      <c r="J300" s="61" t="s">
        <v>13</v>
      </c>
      <c r="M300" s="42" t="s">
        <v>31</v>
      </c>
      <c r="N300" s="42" t="s">
        <v>57</v>
      </c>
      <c r="O300" s="42" t="s">
        <v>58</v>
      </c>
      <c r="P300" s="61" t="s">
        <v>13</v>
      </c>
    </row>
    <row r="301" spans="1:16" ht="27.5" customHeight="1" thickBot="1" x14ac:dyDescent="0.25">
      <c r="B301" s="43" t="s">
        <v>68</v>
      </c>
      <c r="C301" s="43" t="s">
        <v>68</v>
      </c>
      <c r="D301" s="43" t="s">
        <v>68</v>
      </c>
      <c r="E301" s="60" t="s">
        <v>68</v>
      </c>
      <c r="G301" s="43" t="s">
        <v>68</v>
      </c>
      <c r="H301" s="43" t="s">
        <v>68</v>
      </c>
      <c r="I301" s="43" t="s">
        <v>68</v>
      </c>
      <c r="J301" s="43" t="s">
        <v>68</v>
      </c>
      <c r="M301" s="43" t="s">
        <v>68</v>
      </c>
      <c r="N301" s="43" t="s">
        <v>68</v>
      </c>
      <c r="O301" s="43" t="s">
        <v>68</v>
      </c>
      <c r="P301" s="43" t="s">
        <v>68</v>
      </c>
    </row>
    <row r="302" spans="1:16" x14ac:dyDescent="0.2">
      <c r="A302" t="s">
        <v>25</v>
      </c>
      <c r="B302" s="4">
        <v>9493</v>
      </c>
      <c r="C302" s="4">
        <v>1207</v>
      </c>
      <c r="D302" s="4">
        <v>0</v>
      </c>
      <c r="E302" s="12">
        <f>SUM(B302:D302)</f>
        <v>10700</v>
      </c>
      <c r="G302" s="4">
        <v>9493</v>
      </c>
      <c r="H302" s="4">
        <v>1207</v>
      </c>
      <c r="I302" s="4">
        <v>0</v>
      </c>
      <c r="J302" s="12">
        <f>SUM(G302:I302)</f>
        <v>10700</v>
      </c>
      <c r="M302" s="4">
        <f>B302-G302</f>
        <v>0</v>
      </c>
      <c r="N302" s="4">
        <f t="shared" ref="N302:P302" si="22">C302-H302</f>
        <v>0</v>
      </c>
      <c r="O302" s="4">
        <f t="shared" si="22"/>
        <v>0</v>
      </c>
      <c r="P302" s="4">
        <f t="shared" si="22"/>
        <v>0</v>
      </c>
    </row>
    <row r="303" spans="1:16" x14ac:dyDescent="0.2">
      <c r="A303" s="39"/>
      <c r="B303" s="4"/>
      <c r="C303" s="4"/>
      <c r="D303" s="4"/>
      <c r="E303" s="12"/>
      <c r="G303" s="4"/>
      <c r="H303" s="4"/>
      <c r="I303" s="4"/>
      <c r="J303" s="12"/>
      <c r="M303" s="4"/>
      <c r="N303" s="4"/>
      <c r="O303" s="4"/>
      <c r="P303" s="4"/>
    </row>
    <row r="304" spans="1:16" x14ac:dyDescent="0.2">
      <c r="A304" s="40" t="s">
        <v>52</v>
      </c>
      <c r="B304" s="4">
        <v>7626</v>
      </c>
      <c r="C304" s="4">
        <v>614</v>
      </c>
      <c r="D304" s="4">
        <v>0</v>
      </c>
      <c r="E304" s="12">
        <f t="shared" ref="E304:E312" si="23">SUM(B304:D304)</f>
        <v>8240</v>
      </c>
      <c r="G304" s="4">
        <v>7626</v>
      </c>
      <c r="H304" s="4">
        <v>614</v>
      </c>
      <c r="I304" s="4">
        <v>0</v>
      </c>
      <c r="J304" s="12">
        <f t="shared" ref="J304" si="24">SUM(G304:I304)</f>
        <v>8240</v>
      </c>
      <c r="M304" s="4">
        <f t="shared" ref="M304:P310" si="25">B304-G304</f>
        <v>0</v>
      </c>
      <c r="N304" s="4">
        <f t="shared" si="25"/>
        <v>0</v>
      </c>
      <c r="O304" s="4">
        <f t="shared" si="25"/>
        <v>0</v>
      </c>
      <c r="P304" s="4">
        <f t="shared" si="25"/>
        <v>0</v>
      </c>
    </row>
    <row r="305" spans="1:17" x14ac:dyDescent="0.2">
      <c r="A305" s="41"/>
      <c r="B305" s="4"/>
      <c r="C305" s="4"/>
      <c r="D305" s="4"/>
      <c r="E305" s="12"/>
      <c r="G305" s="4"/>
      <c r="H305" s="4"/>
      <c r="I305" s="4"/>
      <c r="J305" s="12"/>
      <c r="M305" s="4"/>
      <c r="N305" s="4"/>
      <c r="O305" s="4"/>
      <c r="P305" s="4"/>
    </row>
    <row r="306" spans="1:17" x14ac:dyDescent="0.2">
      <c r="A306" s="40" t="s">
        <v>53</v>
      </c>
      <c r="B306" s="4">
        <v>1867</v>
      </c>
      <c r="C306" s="4">
        <v>593</v>
      </c>
      <c r="D306" s="4">
        <v>0</v>
      </c>
      <c r="E306" s="12">
        <f t="shared" si="23"/>
        <v>2460</v>
      </c>
      <c r="G306" s="4">
        <v>1867</v>
      </c>
      <c r="H306" s="4">
        <v>593</v>
      </c>
      <c r="I306" s="4">
        <v>0</v>
      </c>
      <c r="J306" s="12">
        <f t="shared" ref="J306" si="26">SUM(G306:I306)</f>
        <v>2460</v>
      </c>
      <c r="M306" s="4">
        <f t="shared" si="25"/>
        <v>0</v>
      </c>
      <c r="N306" s="4">
        <f t="shared" si="25"/>
        <v>0</v>
      </c>
      <c r="O306" s="4">
        <f t="shared" si="25"/>
        <v>0</v>
      </c>
      <c r="P306" s="4">
        <f t="shared" si="25"/>
        <v>0</v>
      </c>
    </row>
    <row r="307" spans="1:17" x14ac:dyDescent="0.2">
      <c r="A307" s="39"/>
      <c r="B307" s="4"/>
      <c r="C307" s="4"/>
      <c r="D307" s="4"/>
      <c r="E307" s="12"/>
      <c r="G307" s="4"/>
      <c r="H307" s="4"/>
      <c r="I307" s="4"/>
      <c r="J307" s="12"/>
      <c r="M307" s="4"/>
      <c r="N307" s="4"/>
      <c r="O307" s="4"/>
      <c r="P307" s="4"/>
    </row>
    <row r="308" spans="1:17" ht="16" thickBot="1" x14ac:dyDescent="0.25">
      <c r="A308" t="s">
        <v>15</v>
      </c>
      <c r="B308" s="4">
        <v>-1485</v>
      </c>
      <c r="C308" s="4">
        <v>-1</v>
      </c>
      <c r="D308" s="4">
        <v>0</v>
      </c>
      <c r="E308" s="12">
        <f>SUM(B308:D308)</f>
        <v>-1486</v>
      </c>
      <c r="G308" s="44">
        <v>-1485</v>
      </c>
      <c r="H308" s="44">
        <v>-1</v>
      </c>
      <c r="I308" s="4">
        <v>0</v>
      </c>
      <c r="J308" s="12">
        <f t="shared" ref="J308:J312" si="27">SUM(G308:I308)</f>
        <v>-1486</v>
      </c>
      <c r="M308" s="4">
        <f t="shared" si="25"/>
        <v>0</v>
      </c>
      <c r="N308" s="4">
        <f t="shared" si="25"/>
        <v>0</v>
      </c>
      <c r="O308" s="4">
        <f t="shared" si="25"/>
        <v>0</v>
      </c>
      <c r="P308" s="4">
        <f t="shared" si="25"/>
        <v>0</v>
      </c>
    </row>
    <row r="309" spans="1:17" x14ac:dyDescent="0.2">
      <c r="A309" t="s">
        <v>54</v>
      </c>
      <c r="B309" s="7">
        <v>-4298</v>
      </c>
      <c r="C309" s="63">
        <v>-280</v>
      </c>
      <c r="D309" s="63">
        <v>-1359</v>
      </c>
      <c r="E309" s="67">
        <f>SUM(B309:D309)</f>
        <v>-5937</v>
      </c>
      <c r="G309" s="7">
        <v>-2894</v>
      </c>
      <c r="H309" s="63">
        <v>-318</v>
      </c>
      <c r="I309" s="63">
        <v>-2337</v>
      </c>
      <c r="J309" s="67">
        <f t="shared" si="27"/>
        <v>-5549</v>
      </c>
      <c r="M309" s="7">
        <f t="shared" si="25"/>
        <v>-1404</v>
      </c>
      <c r="N309" s="63">
        <f t="shared" si="25"/>
        <v>38</v>
      </c>
      <c r="O309" s="63">
        <f t="shared" si="25"/>
        <v>978</v>
      </c>
      <c r="P309" s="67">
        <f t="shared" si="25"/>
        <v>-388</v>
      </c>
    </row>
    <row r="310" spans="1:17" ht="16" thickBot="1" x14ac:dyDescent="0.25">
      <c r="A310" t="s">
        <v>55</v>
      </c>
      <c r="B310" s="9">
        <v>-1109</v>
      </c>
      <c r="C310" s="64">
        <v>-305</v>
      </c>
      <c r="D310" s="64">
        <v>-523</v>
      </c>
      <c r="E310" s="70">
        <f>SUM(B310:D310)</f>
        <v>-1937</v>
      </c>
      <c r="G310" s="9">
        <v>-682</v>
      </c>
      <c r="H310" s="64">
        <v>-190</v>
      </c>
      <c r="I310" s="64">
        <v>-1453</v>
      </c>
      <c r="J310" s="70">
        <f t="shared" si="27"/>
        <v>-2325</v>
      </c>
      <c r="M310" s="9">
        <f t="shared" si="25"/>
        <v>-427</v>
      </c>
      <c r="N310" s="64">
        <f t="shared" si="25"/>
        <v>-115</v>
      </c>
      <c r="O310" s="64">
        <f t="shared" si="25"/>
        <v>930</v>
      </c>
      <c r="P310" s="70">
        <f t="shared" si="25"/>
        <v>388</v>
      </c>
    </row>
    <row r="311" spans="1:17" ht="16" thickBot="1" x14ac:dyDescent="0.25">
      <c r="B311" s="4"/>
      <c r="C311" s="4"/>
      <c r="D311" s="4"/>
      <c r="E311" s="12">
        <f t="shared" si="23"/>
        <v>0</v>
      </c>
      <c r="G311" s="4"/>
      <c r="H311" s="4"/>
      <c r="I311" s="4"/>
      <c r="J311" s="12"/>
      <c r="M311" s="4"/>
      <c r="N311" s="4"/>
      <c r="O311" s="4"/>
      <c r="P311" s="12"/>
    </row>
    <row r="312" spans="1:17" ht="16" thickBot="1" x14ac:dyDescent="0.25">
      <c r="A312" t="s">
        <v>29</v>
      </c>
      <c r="B312" s="5">
        <f>B302+SUM(B308:B310)</f>
        <v>2601</v>
      </c>
      <c r="C312" s="71">
        <f>C302+SUM(C308:C310)</f>
        <v>621</v>
      </c>
      <c r="D312" s="6">
        <f>D302+SUM(D308:D310)</f>
        <v>-1882</v>
      </c>
      <c r="E312" s="12">
        <f t="shared" si="23"/>
        <v>1340</v>
      </c>
      <c r="G312" s="5">
        <f>G302+SUM(G308:G310)</f>
        <v>4432</v>
      </c>
      <c r="H312" s="71">
        <f>H302+SUM(H308:H310)</f>
        <v>698</v>
      </c>
      <c r="I312" s="6">
        <f>I302+SUM(I308:I310)</f>
        <v>-3790</v>
      </c>
      <c r="J312" s="12">
        <f t="shared" si="27"/>
        <v>1340</v>
      </c>
      <c r="M312" s="5">
        <f>B312-G312</f>
        <v>-1831</v>
      </c>
      <c r="N312" s="71">
        <f t="shared" ref="N312:P313" si="28">C312-H312</f>
        <v>-77</v>
      </c>
      <c r="O312" s="6">
        <f t="shared" si="28"/>
        <v>1908</v>
      </c>
      <c r="P312" s="4">
        <f t="shared" si="28"/>
        <v>0</v>
      </c>
    </row>
    <row r="313" spans="1:17" ht="16" thickBot="1" x14ac:dyDescent="0.25">
      <c r="A313" t="s">
        <v>48</v>
      </c>
      <c r="B313" s="33">
        <f>B312/B302</f>
        <v>0.27399136205625196</v>
      </c>
      <c r="C313" s="34">
        <f>C312/C302</f>
        <v>0.51449875724937866</v>
      </c>
      <c r="E313" s="1">
        <f>E312/E302</f>
        <v>0.12523364485981309</v>
      </c>
      <c r="G313" s="33">
        <f>G312/G302</f>
        <v>0.46687032550300223</v>
      </c>
      <c r="H313" s="34">
        <f>H312/H302</f>
        <v>0.57829328914664457</v>
      </c>
      <c r="J313" s="1">
        <f>J312/J302</f>
        <v>0.12523364485981309</v>
      </c>
      <c r="M313" s="33">
        <f>B313-G313</f>
        <v>-0.19287896344675026</v>
      </c>
      <c r="N313" s="34">
        <f>C313-H313</f>
        <v>-6.3794531897265916E-2</v>
      </c>
      <c r="O313" s="1">
        <f t="shared" si="28"/>
        <v>0</v>
      </c>
      <c r="P313" s="1">
        <f t="shared" si="28"/>
        <v>0</v>
      </c>
      <c r="Q313" s="1"/>
    </row>
    <row r="315" spans="1:17" x14ac:dyDescent="0.2">
      <c r="A315" t="s">
        <v>30</v>
      </c>
      <c r="B315" s="4">
        <v>26092</v>
      </c>
      <c r="C315" s="4">
        <v>1250</v>
      </c>
      <c r="E315" s="12">
        <f t="shared" ref="E315" si="29">SUM(B315:D315)</f>
        <v>27342</v>
      </c>
      <c r="G315" s="4">
        <v>26092</v>
      </c>
      <c r="H315" s="4">
        <v>1250</v>
      </c>
      <c r="J315" s="12">
        <f t="shared" ref="J315" si="30">SUM(G315:I315)</f>
        <v>27342</v>
      </c>
      <c r="M315" s="4">
        <f>B315-G315</f>
        <v>0</v>
      </c>
      <c r="N315" s="4">
        <f t="shared" ref="N315:P315" si="31">C315-H315</f>
        <v>0</v>
      </c>
      <c r="O315" s="4">
        <f t="shared" si="31"/>
        <v>0</v>
      </c>
      <c r="P315" s="4">
        <f t="shared" si="31"/>
        <v>0</v>
      </c>
    </row>
    <row r="317" spans="1:17" ht="16" x14ac:dyDescent="0.2">
      <c r="A317" s="13" t="s">
        <v>71</v>
      </c>
    </row>
    <row r="350" spans="2:16" ht="16" thickBot="1" x14ac:dyDescent="0.25"/>
    <row r="351" spans="2:16" ht="16" thickBot="1" x14ac:dyDescent="0.25">
      <c r="B351" s="82" t="s">
        <v>1</v>
      </c>
      <c r="C351" s="83"/>
      <c r="D351" s="83"/>
      <c r="E351" s="84"/>
      <c r="G351" s="82" t="s">
        <v>2</v>
      </c>
      <c r="H351" s="83"/>
      <c r="I351" s="83"/>
      <c r="J351" s="84"/>
      <c r="M351" s="82" t="s">
        <v>8</v>
      </c>
      <c r="N351" s="83"/>
      <c r="O351" s="83"/>
      <c r="P351" s="84"/>
    </row>
    <row r="352" spans="2:16" ht="33" thickBot="1" x14ac:dyDescent="0.25">
      <c r="B352" s="42" t="s">
        <v>31</v>
      </c>
      <c r="C352" s="42" t="s">
        <v>57</v>
      </c>
      <c r="D352" s="42" t="s">
        <v>58</v>
      </c>
      <c r="E352" s="61" t="s">
        <v>13</v>
      </c>
      <c r="G352" s="42" t="s">
        <v>31</v>
      </c>
      <c r="H352" s="42" t="s">
        <v>57</v>
      </c>
      <c r="I352" s="57" t="s">
        <v>58</v>
      </c>
      <c r="J352" s="61" t="s">
        <v>13</v>
      </c>
      <c r="M352" s="42" t="s">
        <v>31</v>
      </c>
      <c r="N352" s="42" t="s">
        <v>57</v>
      </c>
      <c r="O352" s="42" t="s">
        <v>58</v>
      </c>
      <c r="P352" s="61" t="s">
        <v>13</v>
      </c>
    </row>
    <row r="353" spans="1:17" ht="27.5" customHeight="1" thickBot="1" x14ac:dyDescent="0.25">
      <c r="B353" s="43" t="s">
        <v>69</v>
      </c>
      <c r="C353" s="43" t="s">
        <v>69</v>
      </c>
      <c r="D353" s="43" t="s">
        <v>69</v>
      </c>
      <c r="E353" s="60" t="s">
        <v>69</v>
      </c>
      <c r="G353" s="43" t="s">
        <v>69</v>
      </c>
      <c r="H353" s="43" t="s">
        <v>69</v>
      </c>
      <c r="I353" s="43" t="s">
        <v>69</v>
      </c>
      <c r="J353" s="43" t="s">
        <v>69</v>
      </c>
      <c r="M353" s="43" t="s">
        <v>69</v>
      </c>
      <c r="N353" s="43" t="s">
        <v>69</v>
      </c>
      <c r="O353" s="43" t="s">
        <v>69</v>
      </c>
      <c r="P353" s="43" t="s">
        <v>69</v>
      </c>
    </row>
    <row r="354" spans="1:17" x14ac:dyDescent="0.2">
      <c r="A354" t="s">
        <v>25</v>
      </c>
      <c r="B354" s="4">
        <v>35036</v>
      </c>
      <c r="C354" s="4">
        <v>4457</v>
      </c>
      <c r="D354" s="4">
        <v>0</v>
      </c>
      <c r="E354" s="12">
        <f>SUM(B354:D354)</f>
        <v>39493</v>
      </c>
      <c r="G354" s="4">
        <v>35036</v>
      </c>
      <c r="H354" s="4">
        <v>4457</v>
      </c>
      <c r="I354" s="4">
        <v>0</v>
      </c>
      <c r="J354" s="12">
        <f>SUM(G354:I354)</f>
        <v>39493</v>
      </c>
      <c r="M354" s="4">
        <f>B354-G354</f>
        <v>0</v>
      </c>
      <c r="N354" s="4">
        <f t="shared" ref="N354" si="32">C354-H354</f>
        <v>0</v>
      </c>
      <c r="O354" s="4">
        <f t="shared" ref="O354" si="33">D354-I354</f>
        <v>0</v>
      </c>
      <c r="P354" s="4">
        <f t="shared" ref="P354" si="34">E354-J354</f>
        <v>0</v>
      </c>
    </row>
    <row r="355" spans="1:17" x14ac:dyDescent="0.2">
      <c r="A355" s="39"/>
      <c r="B355" s="4"/>
      <c r="C355" s="4"/>
      <c r="D355" s="4"/>
      <c r="E355" s="12"/>
      <c r="G355" s="4"/>
      <c r="H355" s="4"/>
      <c r="I355" s="4"/>
      <c r="J355" s="12"/>
      <c r="M355" s="4"/>
      <c r="N355" s="4"/>
      <c r="O355" s="4"/>
      <c r="P355" s="4"/>
    </row>
    <row r="356" spans="1:17" x14ac:dyDescent="0.2">
      <c r="A356" s="40" t="s">
        <v>52</v>
      </c>
      <c r="B356" s="4">
        <v>25516</v>
      </c>
      <c r="C356" s="4">
        <v>2618</v>
      </c>
      <c r="D356" s="4">
        <v>0</v>
      </c>
      <c r="E356" s="12">
        <f t="shared" ref="E356" si="35">SUM(B356:D356)</f>
        <v>28134</v>
      </c>
      <c r="G356" s="4">
        <v>25516</v>
      </c>
      <c r="H356" s="4">
        <v>2618</v>
      </c>
      <c r="I356" s="4">
        <v>0</v>
      </c>
      <c r="J356" s="12">
        <f t="shared" ref="J356" si="36">SUM(G356:I356)</f>
        <v>28134</v>
      </c>
      <c r="M356" s="4">
        <f t="shared" ref="M356" si="37">B356-G356</f>
        <v>0</v>
      </c>
      <c r="N356" s="4">
        <f t="shared" ref="N356" si="38">C356-H356</f>
        <v>0</v>
      </c>
      <c r="O356" s="4">
        <f t="shared" ref="O356" si="39">D356-I356</f>
        <v>0</v>
      </c>
      <c r="P356" s="4">
        <f t="shared" ref="P356" si="40">E356-J356</f>
        <v>0</v>
      </c>
    </row>
    <row r="357" spans="1:17" x14ac:dyDescent="0.2">
      <c r="A357" s="41"/>
      <c r="B357" s="4"/>
      <c r="C357" s="4"/>
      <c r="D357" s="4"/>
      <c r="E357" s="12"/>
      <c r="G357" s="4"/>
      <c r="H357" s="4"/>
      <c r="I357" s="4"/>
      <c r="J357" s="12"/>
      <c r="M357" s="4"/>
      <c r="N357" s="4"/>
      <c r="O357" s="4"/>
      <c r="P357" s="4"/>
    </row>
    <row r="358" spans="1:17" x14ac:dyDescent="0.2">
      <c r="A358" s="40" t="s">
        <v>53</v>
      </c>
      <c r="B358" s="4">
        <v>9520</v>
      </c>
      <c r="C358" s="4">
        <v>1839</v>
      </c>
      <c r="D358" s="4">
        <v>0</v>
      </c>
      <c r="E358" s="12">
        <f t="shared" ref="E358" si="41">SUM(B358:D358)</f>
        <v>11359</v>
      </c>
      <c r="G358" s="4">
        <v>9520</v>
      </c>
      <c r="H358" s="4">
        <v>1839</v>
      </c>
      <c r="I358" s="4">
        <v>0</v>
      </c>
      <c r="J358" s="12">
        <f t="shared" ref="J358" si="42">SUM(G358:I358)</f>
        <v>11359</v>
      </c>
      <c r="M358" s="4">
        <f t="shared" ref="M358" si="43">B358-G358</f>
        <v>0</v>
      </c>
      <c r="N358" s="4">
        <f t="shared" ref="N358" si="44">C358-H358</f>
        <v>0</v>
      </c>
      <c r="O358" s="4">
        <f t="shared" ref="O358" si="45">D358-I358</f>
        <v>0</v>
      </c>
      <c r="P358" s="4">
        <f t="shared" ref="P358" si="46">E358-J358</f>
        <v>0</v>
      </c>
    </row>
    <row r="359" spans="1:17" x14ac:dyDescent="0.2">
      <c r="A359" s="39"/>
      <c r="B359" s="4"/>
      <c r="C359" s="4"/>
      <c r="D359" s="4"/>
      <c r="E359" s="12"/>
      <c r="G359" s="4"/>
      <c r="H359" s="4"/>
      <c r="I359" s="4"/>
      <c r="J359" s="12"/>
      <c r="M359" s="4"/>
      <c r="N359" s="4"/>
      <c r="O359" s="4"/>
      <c r="P359" s="4"/>
    </row>
    <row r="360" spans="1:17" ht="16" thickBot="1" x14ac:dyDescent="0.25">
      <c r="A360" t="s">
        <v>15</v>
      </c>
      <c r="B360" s="4">
        <v>-9552</v>
      </c>
      <c r="C360" s="4">
        <v>-30</v>
      </c>
      <c r="D360" s="4">
        <v>0</v>
      </c>
      <c r="E360" s="12">
        <f>SUM(B360:D360)</f>
        <v>-9582</v>
      </c>
      <c r="G360" s="44">
        <v>-9552</v>
      </c>
      <c r="H360" s="44">
        <v>-30</v>
      </c>
      <c r="I360" s="4">
        <v>0</v>
      </c>
      <c r="J360" s="12">
        <f t="shared" ref="J360:J362" si="47">SUM(G360:I360)</f>
        <v>-9582</v>
      </c>
      <c r="M360" s="4">
        <f t="shared" ref="M360" si="48">B360-G360</f>
        <v>0</v>
      </c>
      <c r="N360" s="4">
        <f t="shared" ref="N360" si="49">C360-H360</f>
        <v>0</v>
      </c>
      <c r="O360" s="4">
        <f t="shared" ref="O360" si="50">D360-I360</f>
        <v>0</v>
      </c>
      <c r="P360" s="4">
        <f t="shared" ref="P360" si="51">E360-J360</f>
        <v>0</v>
      </c>
    </row>
    <row r="361" spans="1:17" x14ac:dyDescent="0.2">
      <c r="A361" t="s">
        <v>54</v>
      </c>
      <c r="B361" s="7">
        <v>-13129</v>
      </c>
      <c r="C361" s="63">
        <v>-1142</v>
      </c>
      <c r="D361" s="63">
        <v>-4602</v>
      </c>
      <c r="E361" s="67">
        <f>SUM(B361:D361)</f>
        <v>-18873</v>
      </c>
      <c r="G361" s="7">
        <v>-9379</v>
      </c>
      <c r="H361" s="63">
        <v>-1052</v>
      </c>
      <c r="I361" s="63">
        <v>-7297</v>
      </c>
      <c r="J361" s="67">
        <f t="shared" si="47"/>
        <v>-17728</v>
      </c>
      <c r="M361" s="7">
        <f t="shared" ref="M361:P362" si="52">B361-G361</f>
        <v>-3750</v>
      </c>
      <c r="N361" s="63">
        <f t="shared" si="52"/>
        <v>-90</v>
      </c>
      <c r="O361" s="63">
        <f t="shared" si="52"/>
        <v>2695</v>
      </c>
      <c r="P361" s="67">
        <f t="shared" si="52"/>
        <v>-1145</v>
      </c>
    </row>
    <row r="362" spans="1:17" ht="16" thickBot="1" x14ac:dyDescent="0.25">
      <c r="A362" t="s">
        <v>55</v>
      </c>
      <c r="B362" s="9">
        <v>-3700</v>
      </c>
      <c r="C362" s="64">
        <v>-1160</v>
      </c>
      <c r="D362" s="64">
        <v>-2293</v>
      </c>
      <c r="E362" s="70">
        <f>SUM(B362:D362)</f>
        <v>-7153</v>
      </c>
      <c r="G362" s="9">
        <v>-2309</v>
      </c>
      <c r="H362" s="64">
        <v>-767</v>
      </c>
      <c r="I362" s="64">
        <v>-5222</v>
      </c>
      <c r="J362" s="70">
        <f t="shared" si="47"/>
        <v>-8298</v>
      </c>
      <c r="M362" s="9">
        <f t="shared" si="52"/>
        <v>-1391</v>
      </c>
      <c r="N362" s="64">
        <f t="shared" si="52"/>
        <v>-393</v>
      </c>
      <c r="O362" s="64">
        <f t="shared" si="52"/>
        <v>2929</v>
      </c>
      <c r="P362" s="70">
        <f t="shared" si="52"/>
        <v>1145</v>
      </c>
    </row>
    <row r="363" spans="1:17" ht="16" thickBot="1" x14ac:dyDescent="0.25">
      <c r="B363" s="4"/>
      <c r="C363" s="4"/>
      <c r="D363" s="4"/>
      <c r="E363" s="12">
        <f t="shared" ref="E363:E364" si="53">SUM(B363:D363)</f>
        <v>0</v>
      </c>
      <c r="G363" s="4"/>
      <c r="H363" s="4"/>
      <c r="I363" s="4"/>
      <c r="J363" s="12"/>
      <c r="M363" s="4"/>
      <c r="N363" s="4"/>
      <c r="O363" s="4"/>
      <c r="P363" s="12"/>
    </row>
    <row r="364" spans="1:17" ht="16" thickBot="1" x14ac:dyDescent="0.25">
      <c r="A364" t="s">
        <v>29</v>
      </c>
      <c r="B364" s="5">
        <f>B354+SUM(B360:B362)</f>
        <v>8655</v>
      </c>
      <c r="C364" s="71">
        <f>C354+SUM(C360:C362)</f>
        <v>2125</v>
      </c>
      <c r="D364" s="6">
        <f>D354+SUM(D360:D362)</f>
        <v>-6895</v>
      </c>
      <c r="E364" s="12">
        <f t="shared" si="53"/>
        <v>3885</v>
      </c>
      <c r="G364" s="5">
        <f>G354+SUM(G360:G362)</f>
        <v>13796</v>
      </c>
      <c r="H364" s="71">
        <f>H354+SUM(H360:H362)</f>
        <v>2608</v>
      </c>
      <c r="I364" s="6">
        <f>I354+SUM(I360:I362)</f>
        <v>-12519</v>
      </c>
      <c r="J364" s="12">
        <f t="shared" ref="J364" si="54">SUM(G364:I364)</f>
        <v>3885</v>
      </c>
      <c r="M364" s="5">
        <f>B364-G364</f>
        <v>-5141</v>
      </c>
      <c r="N364" s="71">
        <f t="shared" ref="N364" si="55">C364-H364</f>
        <v>-483</v>
      </c>
      <c r="O364" s="6">
        <f t="shared" ref="O364:O365" si="56">D364-I364</f>
        <v>5624</v>
      </c>
      <c r="P364" s="4">
        <f t="shared" ref="P364:P365" si="57">E364-J364</f>
        <v>0</v>
      </c>
    </row>
    <row r="365" spans="1:17" ht="16" thickBot="1" x14ac:dyDescent="0.25">
      <c r="A365" t="s">
        <v>48</v>
      </c>
      <c r="B365" s="33">
        <f>B364/B354</f>
        <v>0.24703162461468203</v>
      </c>
      <c r="C365" s="34">
        <f>C364/C354</f>
        <v>0.47677810186223918</v>
      </c>
      <c r="E365" s="1">
        <f>E364/E354</f>
        <v>9.8371863368191828E-2</v>
      </c>
      <c r="G365" s="33">
        <f>G364/G354</f>
        <v>0.39376641169083226</v>
      </c>
      <c r="H365" s="34">
        <f>H364/H354</f>
        <v>0.58514695983845633</v>
      </c>
      <c r="J365" s="1">
        <f>J364/J354</f>
        <v>9.8371863368191828E-2</v>
      </c>
      <c r="M365" s="33">
        <f>B365-G365</f>
        <v>-0.14673478707615023</v>
      </c>
      <c r="N365" s="34">
        <f>C365-H365</f>
        <v>-0.10836885797621715</v>
      </c>
      <c r="O365" s="1">
        <f t="shared" si="56"/>
        <v>0</v>
      </c>
      <c r="P365" s="1">
        <f t="shared" si="57"/>
        <v>0</v>
      </c>
      <c r="Q365" s="1"/>
    </row>
    <row r="367" spans="1:17" x14ac:dyDescent="0.2">
      <c r="A367" t="s">
        <v>30</v>
      </c>
      <c r="B367" s="4">
        <v>97348</v>
      </c>
      <c r="C367" s="4">
        <v>5546</v>
      </c>
      <c r="E367" s="12">
        <f t="shared" ref="E367" si="58">SUM(B367:D367)</f>
        <v>102894</v>
      </c>
      <c r="G367" s="4">
        <v>97348</v>
      </c>
      <c r="H367" s="4">
        <v>5546</v>
      </c>
      <c r="J367" s="12">
        <f t="shared" ref="J367" si="59">SUM(G367:I367)</f>
        <v>102894</v>
      </c>
      <c r="M367" s="4">
        <f>B367-G367</f>
        <v>0</v>
      </c>
      <c r="N367" s="4">
        <f t="shared" ref="N367" si="60">C367-H367</f>
        <v>0</v>
      </c>
      <c r="O367" s="4">
        <f t="shared" ref="O367" si="61">D367-I367</f>
        <v>0</v>
      </c>
      <c r="P367" s="4">
        <f t="shared" ref="P367" si="62">E367-J367</f>
        <v>0</v>
      </c>
    </row>
  </sheetData>
  <mergeCells count="21">
    <mergeCell ref="H140:K140"/>
    <mergeCell ref="N140:Q140"/>
    <mergeCell ref="C141:F141"/>
    <mergeCell ref="H141:K141"/>
    <mergeCell ref="N141:Q141"/>
    <mergeCell ref="B299:E299"/>
    <mergeCell ref="G299:J299"/>
    <mergeCell ref="M299:P299"/>
    <mergeCell ref="A1:I1"/>
    <mergeCell ref="B351:E351"/>
    <mergeCell ref="G351:J351"/>
    <mergeCell ref="M351:P351"/>
    <mergeCell ref="C235:F235"/>
    <mergeCell ref="H235:K235"/>
    <mergeCell ref="N235:Q235"/>
    <mergeCell ref="C236:F236"/>
    <mergeCell ref="H236:K236"/>
    <mergeCell ref="N236:Q236"/>
    <mergeCell ref="C22:E22"/>
    <mergeCell ref="J22:L22"/>
    <mergeCell ref="C140:F1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3185-6189-4A1D-BD6D-A23986A398A6}">
  <sheetPr>
    <tabColor theme="9" tint="0.79998168889431442"/>
  </sheetPr>
  <dimension ref="A1:V343"/>
  <sheetViews>
    <sheetView showGridLines="0" workbookViewId="0">
      <pane ySplit="1" topLeftCell="A161" activePane="bottomLeft" state="frozen"/>
      <selection pane="bottomLeft" activeCell="G54" sqref="G54"/>
    </sheetView>
  </sheetViews>
  <sheetFormatPr baseColWidth="10" defaultColWidth="8.83203125" defaultRowHeight="15" x14ac:dyDescent="0.2"/>
  <cols>
    <col min="1" max="1" width="25.6640625" customWidth="1"/>
    <col min="2" max="2" width="11.6640625" customWidth="1"/>
    <col min="3" max="4" width="12.1640625" bestFit="1" customWidth="1"/>
    <col min="5" max="5" width="15.6640625" customWidth="1"/>
    <col min="6" max="6" width="12.1640625" customWidth="1"/>
    <col min="7" max="7" width="12.1640625" bestFit="1" customWidth="1"/>
    <col min="8" max="8" width="11.6640625" bestFit="1" customWidth="1"/>
    <col min="9" max="9" width="12.6640625" customWidth="1"/>
    <col min="10" max="10" width="12.5" customWidth="1"/>
    <col min="13" max="14" width="12.1640625" bestFit="1" customWidth="1"/>
    <col min="15" max="16" width="11.6640625" bestFit="1" customWidth="1"/>
    <col min="17" max="17" width="12.1640625" bestFit="1" customWidth="1"/>
    <col min="18" max="18" width="11.6640625" bestFit="1" customWidth="1"/>
  </cols>
  <sheetData>
    <row r="1" spans="1:9" ht="55.5" customHeight="1" x14ac:dyDescent="0.25">
      <c r="A1" s="87" t="s">
        <v>75</v>
      </c>
      <c r="B1" s="87"/>
      <c r="C1" s="87"/>
      <c r="D1" s="87"/>
      <c r="E1" s="87"/>
      <c r="F1" s="87"/>
      <c r="G1" s="87"/>
      <c r="H1" s="87"/>
      <c r="I1" s="87"/>
    </row>
    <row r="2" spans="1:9" ht="16" x14ac:dyDescent="0.2">
      <c r="A2" s="13" t="s">
        <v>76</v>
      </c>
    </row>
    <row r="17" spans="1:18" x14ac:dyDescent="0.2">
      <c r="J17" s="24"/>
    </row>
    <row r="22" spans="1:18" ht="16" thickBot="1" x14ac:dyDescent="0.25"/>
    <row r="23" spans="1:18" ht="16.5" customHeight="1" thickBot="1" x14ac:dyDescent="0.25">
      <c r="C23" s="88" t="s">
        <v>31</v>
      </c>
      <c r="D23" s="85"/>
      <c r="E23" s="83"/>
      <c r="F23" s="83"/>
      <c r="G23" s="83"/>
      <c r="H23" s="84"/>
      <c r="I23" s="2"/>
      <c r="J23" s="2"/>
      <c r="M23" s="82" t="s">
        <v>32</v>
      </c>
      <c r="N23" s="83"/>
      <c r="O23" s="83"/>
      <c r="P23" s="83"/>
      <c r="Q23" s="83"/>
      <c r="R23" s="84"/>
    </row>
    <row r="24" spans="1:18" x14ac:dyDescent="0.2">
      <c r="C24" s="14" t="s">
        <v>1</v>
      </c>
      <c r="D24" s="15" t="s">
        <v>2</v>
      </c>
      <c r="E24" s="23" t="s">
        <v>1</v>
      </c>
      <c r="F24" s="21" t="s">
        <v>2</v>
      </c>
      <c r="G24" s="14" t="s">
        <v>23</v>
      </c>
      <c r="H24" s="15" t="s">
        <v>23</v>
      </c>
      <c r="I24" s="23"/>
      <c r="J24" s="23"/>
      <c r="M24" s="14" t="s">
        <v>1</v>
      </c>
      <c r="N24" s="15" t="s">
        <v>2</v>
      </c>
      <c r="O24" s="20" t="s">
        <v>1</v>
      </c>
      <c r="P24" s="21" t="s">
        <v>2</v>
      </c>
      <c r="Q24" s="14" t="s">
        <v>23</v>
      </c>
      <c r="R24" s="15" t="s">
        <v>23</v>
      </c>
    </row>
    <row r="25" spans="1:18" ht="16" thickBot="1" x14ac:dyDescent="0.25">
      <c r="C25" s="16" t="s">
        <v>77</v>
      </c>
      <c r="D25" s="17" t="s">
        <v>77</v>
      </c>
      <c r="E25" s="58" t="s">
        <v>28</v>
      </c>
      <c r="F25" s="17" t="s">
        <v>28</v>
      </c>
      <c r="G25" s="16" t="s">
        <v>77</v>
      </c>
      <c r="H25" s="17" t="s">
        <v>28</v>
      </c>
      <c r="I25" s="23"/>
      <c r="J25" s="23"/>
      <c r="M25" s="16" t="s">
        <v>77</v>
      </c>
      <c r="N25" s="17" t="s">
        <v>77</v>
      </c>
      <c r="O25" s="16" t="s">
        <v>28</v>
      </c>
      <c r="P25" s="17" t="s">
        <v>28</v>
      </c>
      <c r="Q25" s="16" t="s">
        <v>77</v>
      </c>
      <c r="R25" s="17" t="s">
        <v>28</v>
      </c>
    </row>
    <row r="26" spans="1:18" x14ac:dyDescent="0.2">
      <c r="A26" t="s">
        <v>25</v>
      </c>
      <c r="C26" s="4">
        <v>8880</v>
      </c>
      <c r="D26" s="4">
        <v>8880</v>
      </c>
      <c r="E26" s="4">
        <v>43916</v>
      </c>
      <c r="F26" s="4">
        <v>43916</v>
      </c>
      <c r="G26" s="12">
        <f>C26-D26</f>
        <v>0</v>
      </c>
      <c r="H26" s="12">
        <f>E26-F26</f>
        <v>0</v>
      </c>
      <c r="M26" s="4">
        <v>1270</v>
      </c>
      <c r="N26" s="4">
        <v>1270</v>
      </c>
      <c r="O26" s="4">
        <v>5727</v>
      </c>
      <c r="P26" s="4">
        <v>5727</v>
      </c>
      <c r="Q26" s="12">
        <f>M26-N26</f>
        <v>0</v>
      </c>
      <c r="R26" s="12">
        <f>O26-P26</f>
        <v>0</v>
      </c>
    </row>
    <row r="27" spans="1:18" x14ac:dyDescent="0.2">
      <c r="A27" t="s">
        <v>26</v>
      </c>
      <c r="C27" s="4">
        <v>6909</v>
      </c>
      <c r="D27" s="4">
        <v>6909</v>
      </c>
      <c r="E27" s="4">
        <v>32425</v>
      </c>
      <c r="F27" s="4">
        <v>32425</v>
      </c>
      <c r="G27" s="12">
        <f t="shared" ref="G27:G31" si="0">C27-D27</f>
        <v>0</v>
      </c>
      <c r="H27" s="12">
        <f t="shared" ref="H27:H31" si="1">E27-F27</f>
        <v>0</v>
      </c>
      <c r="M27" s="4">
        <v>734</v>
      </c>
      <c r="N27" s="4">
        <v>734</v>
      </c>
      <c r="O27" s="4">
        <v>3352</v>
      </c>
      <c r="P27" s="4">
        <v>3352</v>
      </c>
      <c r="Q27" s="12">
        <f t="shared" ref="Q27:Q31" si="2">M27-N27</f>
        <v>0</v>
      </c>
      <c r="R27" s="12">
        <f t="shared" ref="R27:R31" si="3">O27-P27</f>
        <v>0</v>
      </c>
    </row>
    <row r="28" spans="1:18" x14ac:dyDescent="0.2">
      <c r="A28" t="s">
        <v>27</v>
      </c>
      <c r="C28" s="4">
        <v>1971</v>
      </c>
      <c r="D28" s="4">
        <v>1971</v>
      </c>
      <c r="E28" s="4">
        <v>11491</v>
      </c>
      <c r="F28" s="4">
        <v>11491</v>
      </c>
      <c r="G28" s="12">
        <f t="shared" si="0"/>
        <v>0</v>
      </c>
      <c r="H28" s="12">
        <f t="shared" si="1"/>
        <v>0</v>
      </c>
      <c r="M28" s="4">
        <v>536</v>
      </c>
      <c r="N28" s="4">
        <v>536</v>
      </c>
      <c r="O28" s="4">
        <v>2375</v>
      </c>
      <c r="P28" s="4">
        <v>2375</v>
      </c>
      <c r="Q28" s="12">
        <f t="shared" si="2"/>
        <v>0</v>
      </c>
      <c r="R28" s="12">
        <f t="shared" si="3"/>
        <v>0</v>
      </c>
    </row>
    <row r="29" spans="1:18" x14ac:dyDescent="0.2">
      <c r="A29" t="s">
        <v>29</v>
      </c>
      <c r="C29" s="24">
        <v>3280</v>
      </c>
      <c r="D29" s="24">
        <v>4548</v>
      </c>
      <c r="E29" s="4">
        <v>11935</v>
      </c>
      <c r="F29" s="24">
        <v>18344</v>
      </c>
      <c r="G29" s="12">
        <f t="shared" si="0"/>
        <v>-1268</v>
      </c>
      <c r="H29" s="12">
        <f t="shared" si="1"/>
        <v>-6409</v>
      </c>
      <c r="M29" s="24">
        <v>617</v>
      </c>
      <c r="N29" s="24">
        <v>632</v>
      </c>
      <c r="O29" s="4">
        <v>2742</v>
      </c>
      <c r="P29" s="24">
        <v>3240</v>
      </c>
      <c r="Q29" s="12">
        <f t="shared" si="2"/>
        <v>-15</v>
      </c>
      <c r="R29" s="12">
        <f>O29-P29</f>
        <v>-498</v>
      </c>
    </row>
    <row r="30" spans="1:18" x14ac:dyDescent="0.2">
      <c r="A30" t="s">
        <v>79</v>
      </c>
      <c r="C30" s="1">
        <f>C29/C26</f>
        <v>0.36936936936936937</v>
      </c>
      <c r="D30" s="1">
        <f>D29/D26</f>
        <v>0.51216216216216215</v>
      </c>
      <c r="E30" s="1">
        <f t="shared" ref="E30:F30" si="4">E29/E26</f>
        <v>0.2717688314054103</v>
      </c>
      <c r="F30" s="1">
        <f t="shared" si="4"/>
        <v>0.41770653064942165</v>
      </c>
      <c r="G30" s="1">
        <f>C30-D30</f>
        <v>-0.14279279279279278</v>
      </c>
      <c r="H30" s="1">
        <f t="shared" si="1"/>
        <v>-0.14593769924401134</v>
      </c>
      <c r="M30" s="1">
        <f>M29/M26</f>
        <v>0.48582677165354332</v>
      </c>
      <c r="N30" s="1">
        <f>N29/N26</f>
        <v>0.49763779527559054</v>
      </c>
      <c r="O30" s="1">
        <f>O29/O26</f>
        <v>0.47878470403352541</v>
      </c>
      <c r="P30" s="1">
        <f>P29/P26</f>
        <v>0.56574122577265584</v>
      </c>
      <c r="Q30" s="1">
        <f t="shared" si="2"/>
        <v>-1.1811023622047223E-2</v>
      </c>
      <c r="R30" s="1">
        <f t="shared" si="3"/>
        <v>-8.6956521739130432E-2</v>
      </c>
    </row>
    <row r="31" spans="1:18" x14ac:dyDescent="0.2">
      <c r="A31" t="s">
        <v>30</v>
      </c>
      <c r="C31" s="4">
        <v>24833</v>
      </c>
      <c r="D31" s="4">
        <v>24833</v>
      </c>
      <c r="E31" s="4">
        <v>122181</v>
      </c>
      <c r="F31" s="24">
        <v>122181</v>
      </c>
      <c r="G31" s="12">
        <f t="shared" si="0"/>
        <v>0</v>
      </c>
      <c r="H31" s="12">
        <f t="shared" si="1"/>
        <v>0</v>
      </c>
      <c r="M31" s="4">
        <v>973</v>
      </c>
      <c r="N31" s="4">
        <v>973</v>
      </c>
      <c r="O31" s="4">
        <v>6519</v>
      </c>
      <c r="P31" s="4">
        <v>6519</v>
      </c>
      <c r="Q31" s="12">
        <f t="shared" si="2"/>
        <v>0</v>
      </c>
      <c r="R31" s="12">
        <f t="shared" si="3"/>
        <v>0</v>
      </c>
    </row>
    <row r="34" spans="1:10" ht="16" x14ac:dyDescent="0.2">
      <c r="A34" s="13" t="s">
        <v>61</v>
      </c>
    </row>
    <row r="45" spans="1:10" ht="16" thickBot="1" x14ac:dyDescent="0.25"/>
    <row r="46" spans="1:10" x14ac:dyDescent="0.2">
      <c r="C46" s="14" t="s">
        <v>1</v>
      </c>
      <c r="D46" s="15" t="s">
        <v>2</v>
      </c>
      <c r="E46" s="14" t="s">
        <v>1</v>
      </c>
      <c r="F46" s="15" t="s">
        <v>2</v>
      </c>
      <c r="I46" s="14" t="s">
        <v>23</v>
      </c>
      <c r="J46" s="15" t="s">
        <v>23</v>
      </c>
    </row>
    <row r="47" spans="1:10" ht="16" thickBot="1" x14ac:dyDescent="0.25">
      <c r="C47" s="16" t="s">
        <v>77</v>
      </c>
      <c r="D47" s="17" t="s">
        <v>77</v>
      </c>
      <c r="E47" s="16" t="s">
        <v>28</v>
      </c>
      <c r="F47" s="17" t="s">
        <v>28</v>
      </c>
      <c r="I47" s="16" t="s">
        <v>77</v>
      </c>
      <c r="J47" s="17" t="s">
        <v>28</v>
      </c>
    </row>
    <row r="48" spans="1:10" x14ac:dyDescent="0.2">
      <c r="A48" t="s">
        <v>4</v>
      </c>
      <c r="C48" s="12">
        <v>2507</v>
      </c>
      <c r="D48" s="12">
        <v>2507</v>
      </c>
      <c r="E48" s="4">
        <v>13866</v>
      </c>
      <c r="F48" s="4">
        <v>13866</v>
      </c>
      <c r="G48" s="12"/>
      <c r="I48" s="12">
        <f>C48-D48</f>
        <v>0</v>
      </c>
      <c r="J48" s="12">
        <f>E48-F48</f>
        <v>0</v>
      </c>
    </row>
    <row r="49" spans="1:10" x14ac:dyDescent="0.2">
      <c r="A49" t="s">
        <v>29</v>
      </c>
      <c r="C49" s="12">
        <v>-1157</v>
      </c>
      <c r="D49" s="12">
        <v>-1068</v>
      </c>
      <c r="E49" s="4">
        <v>-5733</v>
      </c>
      <c r="F49" s="4">
        <v>-7577</v>
      </c>
      <c r="G49" s="12"/>
      <c r="I49" s="12">
        <f>C49-D49</f>
        <v>-89</v>
      </c>
      <c r="J49" s="12">
        <f>E49-F49</f>
        <v>1844</v>
      </c>
    </row>
    <row r="50" spans="1:10" x14ac:dyDescent="0.2">
      <c r="A50" t="s">
        <v>48</v>
      </c>
      <c r="C50" s="1">
        <f>C49/C48</f>
        <v>-0.46150777822098127</v>
      </c>
      <c r="D50" s="1">
        <f>D49/D48</f>
        <v>-0.42600717989629039</v>
      </c>
      <c r="E50" s="1">
        <f>E49/E48</f>
        <v>-0.41345737775854607</v>
      </c>
      <c r="F50" s="1">
        <f>F49/F48</f>
        <v>-0.54644454060291359</v>
      </c>
      <c r="G50" s="12"/>
      <c r="I50" s="1">
        <f>C50-D50</f>
        <v>-3.550059832469088E-2</v>
      </c>
      <c r="J50" s="1">
        <f>E50-F50</f>
        <v>0.13298716284436751</v>
      </c>
    </row>
    <row r="51" spans="1:10" x14ac:dyDescent="0.2">
      <c r="A51" t="s">
        <v>5</v>
      </c>
      <c r="C51" s="4">
        <v>9732</v>
      </c>
      <c r="D51" s="4">
        <v>9732</v>
      </c>
      <c r="E51" s="4">
        <v>51970</v>
      </c>
      <c r="F51" s="4">
        <v>51970</v>
      </c>
      <c r="G51" s="1"/>
      <c r="I51" s="12">
        <f>C51-D51</f>
        <v>0</v>
      </c>
      <c r="J51" s="12">
        <f>E51-F51</f>
        <v>0</v>
      </c>
    </row>
    <row r="56" spans="1:10" ht="16" x14ac:dyDescent="0.2">
      <c r="A56" s="13" t="s">
        <v>63</v>
      </c>
    </row>
    <row r="65" spans="1:10" ht="16" thickBot="1" x14ac:dyDescent="0.25"/>
    <row r="66" spans="1:10" x14ac:dyDescent="0.2">
      <c r="C66" s="14" t="s">
        <v>1</v>
      </c>
      <c r="D66" s="15" t="s">
        <v>2</v>
      </c>
      <c r="E66" s="14" t="s">
        <v>1</v>
      </c>
      <c r="F66" s="15" t="s">
        <v>2</v>
      </c>
      <c r="I66" s="14" t="s">
        <v>23</v>
      </c>
      <c r="J66" s="15" t="s">
        <v>23</v>
      </c>
    </row>
    <row r="67" spans="1:10" ht="16" thickBot="1" x14ac:dyDescent="0.25">
      <c r="C67" s="16" t="s">
        <v>77</v>
      </c>
      <c r="D67" s="17" t="s">
        <v>77</v>
      </c>
      <c r="E67" s="16" t="s">
        <v>28</v>
      </c>
      <c r="F67" s="17" t="s">
        <v>28</v>
      </c>
      <c r="I67" s="16" t="s">
        <v>77</v>
      </c>
      <c r="J67" s="17" t="s">
        <v>28</v>
      </c>
    </row>
    <row r="68" spans="1:10" x14ac:dyDescent="0.2">
      <c r="A68" t="s">
        <v>4</v>
      </c>
      <c r="C68" s="12">
        <v>7643</v>
      </c>
      <c r="D68" s="12">
        <v>7643</v>
      </c>
      <c r="E68" s="4">
        <v>35777</v>
      </c>
      <c r="F68" s="4">
        <v>35777</v>
      </c>
      <c r="G68" s="12"/>
      <c r="I68" s="12">
        <f>C68-D68</f>
        <v>0</v>
      </c>
      <c r="J68" s="12">
        <f>E68-F68</f>
        <v>0</v>
      </c>
    </row>
    <row r="69" spans="1:10" x14ac:dyDescent="0.2">
      <c r="A69" t="s">
        <v>29</v>
      </c>
      <c r="C69" s="12">
        <v>2666</v>
      </c>
      <c r="D69" s="12">
        <v>2577</v>
      </c>
      <c r="E69" s="4">
        <v>11127</v>
      </c>
      <c r="F69" s="4">
        <v>12971</v>
      </c>
      <c r="G69" s="12"/>
      <c r="I69" s="12">
        <f>C69-D69</f>
        <v>89</v>
      </c>
      <c r="J69" s="12">
        <f>E69-F69</f>
        <v>-1844</v>
      </c>
    </row>
    <row r="70" spans="1:10" x14ac:dyDescent="0.2">
      <c r="A70" t="s">
        <v>48</v>
      </c>
      <c r="C70" s="1">
        <f>C69/C68</f>
        <v>0.34881590998299095</v>
      </c>
      <c r="D70" s="1">
        <f>D69/D68</f>
        <v>0.33717126782676959</v>
      </c>
      <c r="E70" s="1">
        <f>E69/E68</f>
        <v>0.31100986667412023</v>
      </c>
      <c r="F70" s="1">
        <f>F69/F68</f>
        <v>0.36255135981216985</v>
      </c>
      <c r="G70" s="12"/>
      <c r="I70" s="1">
        <f>C70-D70</f>
        <v>1.1644642156221352E-2</v>
      </c>
      <c r="J70" s="1">
        <f>E70-F70</f>
        <v>-5.1541493138049621E-2</v>
      </c>
    </row>
    <row r="71" spans="1:10" x14ac:dyDescent="0.2">
      <c r="A71" t="s">
        <v>5</v>
      </c>
      <c r="C71" s="4">
        <v>16074</v>
      </c>
      <c r="D71" s="4">
        <v>16074</v>
      </c>
      <c r="E71" s="4">
        <v>76730</v>
      </c>
      <c r="F71" s="4">
        <v>76730</v>
      </c>
      <c r="G71" s="1"/>
      <c r="I71" s="12">
        <f>C71-D71</f>
        <v>0</v>
      </c>
      <c r="J71" s="12">
        <f>E71-F71</f>
        <v>0</v>
      </c>
    </row>
    <row r="74" spans="1:10" ht="16" x14ac:dyDescent="0.2">
      <c r="A74" s="13" t="s">
        <v>78</v>
      </c>
    </row>
    <row r="90" spans="1:8" ht="16" thickBot="1" x14ac:dyDescent="0.25"/>
    <row r="91" spans="1:8" x14ac:dyDescent="0.2">
      <c r="C91" s="14" t="s">
        <v>1</v>
      </c>
      <c r="D91" s="15" t="s">
        <v>2</v>
      </c>
      <c r="E91" s="14" t="s">
        <v>1</v>
      </c>
      <c r="F91" s="15" t="s">
        <v>2</v>
      </c>
      <c r="G91" s="14" t="s">
        <v>23</v>
      </c>
      <c r="H91" s="15" t="s">
        <v>23</v>
      </c>
    </row>
    <row r="92" spans="1:8" ht="16" thickBot="1" x14ac:dyDescent="0.25">
      <c r="C92" s="16" t="s">
        <v>77</v>
      </c>
      <c r="D92" s="17" t="s">
        <v>77</v>
      </c>
      <c r="E92" s="16" t="s">
        <v>28</v>
      </c>
      <c r="F92" s="17" t="s">
        <v>28</v>
      </c>
      <c r="G92" s="16" t="s">
        <v>77</v>
      </c>
      <c r="H92" s="17" t="s">
        <v>28</v>
      </c>
    </row>
    <row r="93" spans="1:8" x14ac:dyDescent="0.2">
      <c r="A93" t="s">
        <v>16</v>
      </c>
      <c r="C93" s="4">
        <v>-5773</v>
      </c>
      <c r="D93" s="4">
        <v>-5321</v>
      </c>
      <c r="E93" s="4">
        <v>-26746</v>
      </c>
      <c r="F93" s="4">
        <v>-25149</v>
      </c>
      <c r="G93" s="12">
        <f>-(C93-D93)</f>
        <v>452</v>
      </c>
      <c r="H93" s="4">
        <f>-(E93-F93)</f>
        <v>1597</v>
      </c>
    </row>
    <row r="94" spans="1:8" x14ac:dyDescent="0.2">
      <c r="A94" t="s">
        <v>20</v>
      </c>
      <c r="C94" s="4">
        <v>-2215</v>
      </c>
      <c r="D94" s="4">
        <v>-2667</v>
      </c>
      <c r="E94" s="4">
        <v>-12168</v>
      </c>
      <c r="F94" s="4">
        <v>-13765</v>
      </c>
      <c r="G94" s="12">
        <f>-(C94-D94)</f>
        <v>-452</v>
      </c>
      <c r="H94" s="4">
        <f>-(E94-F94)</f>
        <v>-1597</v>
      </c>
    </row>
    <row r="96" spans="1:8" ht="16" x14ac:dyDescent="0.2">
      <c r="A96" s="13" t="s">
        <v>7</v>
      </c>
    </row>
    <row r="138" spans="1:17" ht="16" thickBot="1" x14ac:dyDescent="0.25"/>
    <row r="139" spans="1:17" ht="16" thickBot="1" x14ac:dyDescent="0.25">
      <c r="C139" s="82" t="s">
        <v>1</v>
      </c>
      <c r="D139" s="83"/>
      <c r="E139" s="83"/>
      <c r="F139" s="84"/>
      <c r="H139" s="82" t="s">
        <v>2</v>
      </c>
      <c r="I139" s="83"/>
      <c r="J139" s="83"/>
      <c r="K139" s="84"/>
      <c r="N139" s="82" t="s">
        <v>8</v>
      </c>
      <c r="O139" s="83"/>
      <c r="P139" s="83"/>
      <c r="Q139" s="84"/>
    </row>
    <row r="140" spans="1:17" ht="16" thickBot="1" x14ac:dyDescent="0.25">
      <c r="C140" s="82" t="s">
        <v>77</v>
      </c>
      <c r="D140" s="83"/>
      <c r="E140" s="83"/>
      <c r="F140" s="84"/>
      <c r="H140" s="82" t="s">
        <v>77</v>
      </c>
      <c r="I140" s="83"/>
      <c r="J140" s="83"/>
      <c r="K140" s="84"/>
      <c r="N140" s="82" t="s">
        <v>77</v>
      </c>
      <c r="O140" s="83"/>
      <c r="P140" s="83"/>
      <c r="Q140" s="84"/>
    </row>
    <row r="141" spans="1:17" x14ac:dyDescent="0.2">
      <c r="C141" s="11" t="s">
        <v>10</v>
      </c>
      <c r="D141" s="11" t="s">
        <v>11</v>
      </c>
      <c r="E141" s="11" t="s">
        <v>12</v>
      </c>
      <c r="F141" s="11" t="s">
        <v>13</v>
      </c>
      <c r="G141" s="11"/>
      <c r="H141" s="11" t="s">
        <v>10</v>
      </c>
      <c r="I141" s="11" t="s">
        <v>11</v>
      </c>
      <c r="J141" s="11" t="s">
        <v>12</v>
      </c>
      <c r="K141" s="11" t="s">
        <v>13</v>
      </c>
      <c r="L141" s="11"/>
      <c r="M141" s="11"/>
      <c r="N141" s="11" t="s">
        <v>10</v>
      </c>
      <c r="O141" s="11" t="s">
        <v>11</v>
      </c>
      <c r="P141" s="11" t="s">
        <v>12</v>
      </c>
      <c r="Q141" s="11" t="s">
        <v>13</v>
      </c>
    </row>
    <row r="142" spans="1:17" x14ac:dyDescent="0.2">
      <c r="A142" t="s">
        <v>4</v>
      </c>
      <c r="C142" s="4">
        <v>7643</v>
      </c>
      <c r="D142" s="4">
        <v>2507</v>
      </c>
      <c r="E142" s="4">
        <v>0</v>
      </c>
      <c r="F142" s="4">
        <v>10150</v>
      </c>
      <c r="G142" s="4"/>
      <c r="H142" s="4">
        <v>7643</v>
      </c>
      <c r="I142" s="4">
        <v>2507</v>
      </c>
      <c r="J142" s="4">
        <v>0</v>
      </c>
      <c r="K142" s="4">
        <v>10150</v>
      </c>
      <c r="N142" s="4">
        <f>C142-H142</f>
        <v>0</v>
      </c>
      <c r="O142" s="4">
        <f t="shared" ref="O142:Q143" si="5">D142-I142</f>
        <v>0</v>
      </c>
      <c r="P142" s="4">
        <f t="shared" si="5"/>
        <v>0</v>
      </c>
      <c r="Q142" s="4">
        <f t="shared" si="5"/>
        <v>0</v>
      </c>
    </row>
    <row r="143" spans="1:17" x14ac:dyDescent="0.2">
      <c r="A143" s="2" t="s">
        <v>14</v>
      </c>
      <c r="C143" s="4">
        <v>7643</v>
      </c>
      <c r="D143" s="4">
        <v>2507</v>
      </c>
      <c r="E143" s="4">
        <v>0</v>
      </c>
      <c r="F143" s="4">
        <v>10150</v>
      </c>
      <c r="G143" s="4"/>
      <c r="H143" s="4">
        <v>7643</v>
      </c>
      <c r="I143" s="4">
        <v>2507</v>
      </c>
      <c r="J143" s="4">
        <v>0</v>
      </c>
      <c r="K143" s="4">
        <v>10150</v>
      </c>
      <c r="N143" s="4">
        <f>C143-H143</f>
        <v>0</v>
      </c>
      <c r="O143" s="4">
        <f t="shared" si="5"/>
        <v>0</v>
      </c>
      <c r="P143" s="4">
        <f t="shared" si="5"/>
        <v>0</v>
      </c>
      <c r="Q143" s="4">
        <f t="shared" si="5"/>
        <v>0</v>
      </c>
    </row>
    <row r="144" spans="1:17" ht="16" thickBot="1" x14ac:dyDescent="0.25">
      <c r="C144" s="4"/>
      <c r="D144" s="4"/>
      <c r="E144" s="4"/>
      <c r="F144" s="4">
        <v>0</v>
      </c>
      <c r="G144" s="4"/>
      <c r="H144" s="4"/>
      <c r="I144" s="4"/>
      <c r="J144" s="4"/>
      <c r="K144" s="4"/>
      <c r="N144" s="4"/>
      <c r="O144" s="4"/>
      <c r="P144" s="4"/>
      <c r="Q144" s="4"/>
    </row>
    <row r="145" spans="1:22" ht="16" thickBot="1" x14ac:dyDescent="0.25">
      <c r="A145" t="s">
        <v>15</v>
      </c>
      <c r="C145" s="5">
        <v>-543</v>
      </c>
      <c r="D145" s="6">
        <v>-865</v>
      </c>
      <c r="E145" s="4"/>
      <c r="F145" s="4">
        <v>-1408</v>
      </c>
      <c r="G145" s="4"/>
      <c r="H145" s="5">
        <v>-521</v>
      </c>
      <c r="I145" s="6">
        <v>-887</v>
      </c>
      <c r="J145" s="4">
        <v>0</v>
      </c>
      <c r="K145" s="4">
        <v>-1408</v>
      </c>
      <c r="N145" s="5">
        <f>C145-H145</f>
        <v>-22</v>
      </c>
      <c r="O145" s="6">
        <f>D145-I145</f>
        <v>22</v>
      </c>
      <c r="P145" s="4">
        <f>E145-J145</f>
        <v>0</v>
      </c>
      <c r="Q145" s="4">
        <f>F145-K145</f>
        <v>0</v>
      </c>
    </row>
    <row r="146" spans="1:22" ht="16" thickBot="1" x14ac:dyDescent="0.25">
      <c r="A146" t="s">
        <v>16</v>
      </c>
      <c r="C146" s="5">
        <v>-3118</v>
      </c>
      <c r="D146" s="6">
        <v>-1962</v>
      </c>
      <c r="E146" s="4">
        <v>-693</v>
      </c>
      <c r="F146" s="35">
        <v>-5773</v>
      </c>
      <c r="G146" s="4"/>
      <c r="H146" s="5">
        <v>-2922</v>
      </c>
      <c r="I146" s="6">
        <v>-1706</v>
      </c>
      <c r="J146" s="4">
        <v>-693</v>
      </c>
      <c r="K146" s="35">
        <v>-5321</v>
      </c>
      <c r="N146" s="9">
        <f>C146-H146</f>
        <v>-196</v>
      </c>
      <c r="O146" s="10">
        <f>D146-I146</f>
        <v>-256</v>
      </c>
      <c r="P146" s="4">
        <f t="shared" ref="P146:Q160" si="6">E146-J146</f>
        <v>0</v>
      </c>
      <c r="Q146" s="35">
        <f t="shared" si="6"/>
        <v>-452</v>
      </c>
    </row>
    <row r="147" spans="1:22" x14ac:dyDescent="0.2">
      <c r="A147" t="s">
        <v>17</v>
      </c>
      <c r="C147" s="4">
        <v>-709</v>
      </c>
      <c r="D147" s="4">
        <v>-233</v>
      </c>
      <c r="E147" s="4"/>
      <c r="F147" s="4">
        <v>-942</v>
      </c>
      <c r="G147" s="4"/>
      <c r="H147" s="4">
        <v>-709</v>
      </c>
      <c r="I147" s="4">
        <v>-233</v>
      </c>
      <c r="J147" s="4"/>
      <c r="K147" s="4">
        <v>-942</v>
      </c>
      <c r="N147" s="4">
        <f>C147-H147</f>
        <v>0</v>
      </c>
      <c r="O147" s="4">
        <f t="shared" ref="O147:O149" si="7">D147-I147</f>
        <v>0</v>
      </c>
      <c r="P147" s="4">
        <f t="shared" si="6"/>
        <v>0</v>
      </c>
      <c r="Q147" s="4">
        <f t="shared" si="6"/>
        <v>0</v>
      </c>
      <c r="V147" s="12"/>
    </row>
    <row r="148" spans="1:22" x14ac:dyDescent="0.2">
      <c r="A148" t="s">
        <v>18</v>
      </c>
      <c r="C148" s="4"/>
      <c r="D148" s="4"/>
      <c r="E148" s="4">
        <v>-1218</v>
      </c>
      <c r="F148" s="4">
        <v>-1218</v>
      </c>
      <c r="G148" s="4"/>
      <c r="H148" s="4"/>
      <c r="I148" s="4"/>
      <c r="J148" s="4">
        <v>-1218</v>
      </c>
      <c r="K148" s="4">
        <v>-1218</v>
      </c>
      <c r="N148" s="4">
        <f t="shared" ref="N148:N149" si="8">C148-H148</f>
        <v>0</v>
      </c>
      <c r="O148" s="4">
        <f t="shared" si="7"/>
        <v>0</v>
      </c>
      <c r="P148" s="4">
        <f t="shared" si="6"/>
        <v>0</v>
      </c>
      <c r="Q148" s="4">
        <f t="shared" si="6"/>
        <v>0</v>
      </c>
    </row>
    <row r="149" spans="1:22" ht="16" thickBot="1" x14ac:dyDescent="0.25">
      <c r="A149" t="s">
        <v>19</v>
      </c>
      <c r="C149" s="4"/>
      <c r="D149" s="4"/>
      <c r="E149" s="4"/>
      <c r="F149" s="4">
        <v>0</v>
      </c>
      <c r="G149" s="4"/>
      <c r="H149" s="4"/>
      <c r="I149" s="4"/>
      <c r="J149" s="4"/>
      <c r="K149" s="4">
        <v>0</v>
      </c>
      <c r="N149" s="4">
        <f t="shared" si="8"/>
        <v>0</v>
      </c>
      <c r="O149" s="4">
        <f t="shared" si="7"/>
        <v>0</v>
      </c>
      <c r="P149" s="4">
        <f t="shared" si="6"/>
        <v>0</v>
      </c>
      <c r="Q149" s="4">
        <f t="shared" si="6"/>
        <v>0</v>
      </c>
    </row>
    <row r="150" spans="1:22" ht="16" thickBot="1" x14ac:dyDescent="0.25">
      <c r="A150" t="s">
        <v>20</v>
      </c>
      <c r="C150" s="5">
        <v>-1316</v>
      </c>
      <c r="D150" s="6">
        <v>-837</v>
      </c>
      <c r="E150" s="4">
        <v>-62</v>
      </c>
      <c r="F150" s="35">
        <v>-2215</v>
      </c>
      <c r="G150" s="4"/>
      <c r="H150" s="5">
        <v>-1623</v>
      </c>
      <c r="I150" s="6">
        <v>-982</v>
      </c>
      <c r="J150" s="4">
        <v>-62</v>
      </c>
      <c r="K150" s="35">
        <v>-2667</v>
      </c>
      <c r="N150" s="5">
        <f>C150-H150</f>
        <v>307</v>
      </c>
      <c r="O150" s="6">
        <f>D150-I150</f>
        <v>145</v>
      </c>
      <c r="P150" s="4">
        <f t="shared" si="6"/>
        <v>0</v>
      </c>
      <c r="Q150" s="35">
        <f t="shared" si="6"/>
        <v>452</v>
      </c>
    </row>
    <row r="151" spans="1:22" ht="16" thickBot="1" x14ac:dyDescent="0.25">
      <c r="A151" s="2" t="s">
        <v>21</v>
      </c>
      <c r="C151" s="9">
        <f>SUM(C145:C150)</f>
        <v>-5686</v>
      </c>
      <c r="D151" s="10">
        <f>SUM(D145:D150)</f>
        <v>-3897</v>
      </c>
      <c r="E151" s="30">
        <f>SUM(E145:E150)</f>
        <v>-1973</v>
      </c>
      <c r="F151" s="62">
        <f>SUM(F145:F150)</f>
        <v>-11556</v>
      </c>
      <c r="G151" s="4"/>
      <c r="H151" s="9">
        <f>SUM(H145:H150)</f>
        <v>-5775</v>
      </c>
      <c r="I151" s="10">
        <f>SUM(I145:I150)</f>
        <v>-3808</v>
      </c>
      <c r="J151" s="30">
        <f>SUM(J145:J150)</f>
        <v>-1973</v>
      </c>
      <c r="K151" s="62">
        <f>SUM(K145:K150)</f>
        <v>-11556</v>
      </c>
      <c r="N151" s="9">
        <f>C151-H151</f>
        <v>89</v>
      </c>
      <c r="O151" s="10">
        <f>D151-I151</f>
        <v>-89</v>
      </c>
      <c r="P151" s="51">
        <f t="shared" si="6"/>
        <v>0</v>
      </c>
      <c r="Q151" s="62">
        <f t="shared" si="6"/>
        <v>0</v>
      </c>
    </row>
    <row r="152" spans="1:22" x14ac:dyDescent="0.2">
      <c r="C152" s="4"/>
      <c r="D152" s="4"/>
      <c r="E152" s="4"/>
      <c r="F152" s="4"/>
      <c r="G152" s="4"/>
      <c r="H152" s="4"/>
      <c r="I152" s="4"/>
      <c r="J152" s="4"/>
      <c r="K152" s="4"/>
      <c r="N152" s="4"/>
      <c r="O152" s="4"/>
      <c r="P152" s="4"/>
      <c r="Q152" s="4"/>
    </row>
    <row r="153" spans="1:22" ht="16" thickBot="1" x14ac:dyDescent="0.25">
      <c r="C153" s="4"/>
      <c r="D153" s="4"/>
      <c r="E153" s="4"/>
      <c r="F153" s="4"/>
      <c r="G153" s="4"/>
      <c r="H153" s="4"/>
      <c r="I153" s="4"/>
      <c r="J153" s="4"/>
      <c r="K153" s="4"/>
      <c r="N153" s="4"/>
      <c r="O153" s="4"/>
      <c r="P153" s="4"/>
      <c r="Q153" s="4"/>
    </row>
    <row r="154" spans="1:22" ht="16" thickBot="1" x14ac:dyDescent="0.25">
      <c r="A154" s="2" t="s">
        <v>22</v>
      </c>
      <c r="C154" s="5">
        <f>C143+C151</f>
        <v>1957</v>
      </c>
      <c r="D154" s="6">
        <f>D143+D151</f>
        <v>-1390</v>
      </c>
      <c r="E154" s="4">
        <f>E143+E151</f>
        <v>-1973</v>
      </c>
      <c r="F154" s="4">
        <f>F143+F151</f>
        <v>-1406</v>
      </c>
      <c r="G154" s="4"/>
      <c r="H154" s="5">
        <f>H143+H151</f>
        <v>1868</v>
      </c>
      <c r="I154" s="6">
        <f>I143+I151</f>
        <v>-1301</v>
      </c>
      <c r="J154" s="4">
        <f>J143+J151</f>
        <v>-1973</v>
      </c>
      <c r="K154" s="4">
        <f>K143+K151</f>
        <v>-1406</v>
      </c>
      <c r="N154" s="5">
        <f>C154-H154</f>
        <v>89</v>
      </c>
      <c r="O154" s="6">
        <f>D154-I154</f>
        <v>-89</v>
      </c>
      <c r="P154" s="4">
        <f t="shared" si="6"/>
        <v>0</v>
      </c>
      <c r="Q154" s="4">
        <f t="shared" si="6"/>
        <v>0</v>
      </c>
    </row>
    <row r="155" spans="1:22" x14ac:dyDescent="0.2">
      <c r="C155" s="4"/>
      <c r="D155" s="4"/>
      <c r="E155" s="4"/>
      <c r="F155" s="4"/>
      <c r="P155" s="4"/>
      <c r="Q155" s="4"/>
    </row>
    <row r="156" spans="1:22" ht="16" x14ac:dyDescent="0.2">
      <c r="A156" s="25" t="s">
        <v>34</v>
      </c>
      <c r="C156" s="4">
        <v>0</v>
      </c>
      <c r="D156" s="4">
        <v>0</v>
      </c>
      <c r="E156" s="4">
        <v>-668</v>
      </c>
      <c r="F156" s="4">
        <v>-668</v>
      </c>
      <c r="H156" s="4">
        <v>0</v>
      </c>
      <c r="I156" s="4">
        <v>0</v>
      </c>
      <c r="J156" s="4">
        <v>-668</v>
      </c>
      <c r="K156" s="4">
        <v>-668</v>
      </c>
      <c r="N156" s="4">
        <v>0</v>
      </c>
      <c r="O156" s="4">
        <v>0</v>
      </c>
      <c r="P156" s="4">
        <f t="shared" si="6"/>
        <v>0</v>
      </c>
      <c r="Q156" s="4">
        <f t="shared" si="6"/>
        <v>0</v>
      </c>
    </row>
    <row r="157" spans="1:22" x14ac:dyDescent="0.2">
      <c r="A157" t="s">
        <v>35</v>
      </c>
      <c r="C157" s="4">
        <v>0</v>
      </c>
      <c r="D157" s="4">
        <v>0</v>
      </c>
      <c r="E157" s="4">
        <v>-190</v>
      </c>
      <c r="F157" s="4">
        <v>-190</v>
      </c>
      <c r="H157" s="4">
        <v>0</v>
      </c>
      <c r="I157" s="4">
        <v>0</v>
      </c>
      <c r="J157" s="4">
        <v>-190</v>
      </c>
      <c r="K157" s="4">
        <v>-190</v>
      </c>
      <c r="N157" s="4">
        <v>0</v>
      </c>
      <c r="O157" s="4">
        <v>0</v>
      </c>
      <c r="P157" s="4">
        <f t="shared" si="6"/>
        <v>0</v>
      </c>
      <c r="Q157" s="4">
        <f t="shared" si="6"/>
        <v>0</v>
      </c>
    </row>
    <row r="158" spans="1:22" x14ac:dyDescent="0.2">
      <c r="A158" t="s">
        <v>36</v>
      </c>
      <c r="C158" s="4">
        <v>0</v>
      </c>
      <c r="D158" s="4">
        <v>0</v>
      </c>
      <c r="E158" s="4">
        <v>0</v>
      </c>
      <c r="F158" s="4">
        <v>0</v>
      </c>
      <c r="H158" s="4">
        <v>0</v>
      </c>
      <c r="I158" s="4">
        <v>0</v>
      </c>
      <c r="J158" s="4">
        <v>0</v>
      </c>
      <c r="K158" s="4">
        <v>0</v>
      </c>
      <c r="N158" s="4">
        <v>0</v>
      </c>
      <c r="O158" s="4">
        <v>0</v>
      </c>
      <c r="P158" s="4">
        <f t="shared" si="6"/>
        <v>0</v>
      </c>
      <c r="Q158" s="4">
        <f t="shared" si="6"/>
        <v>0</v>
      </c>
    </row>
    <row r="159" spans="1:22" x14ac:dyDescent="0.2">
      <c r="A159" t="s">
        <v>37</v>
      </c>
      <c r="C159" s="4">
        <v>0</v>
      </c>
      <c r="D159" s="4">
        <v>0</v>
      </c>
      <c r="E159" s="4">
        <v>302</v>
      </c>
      <c r="F159" s="4">
        <v>302</v>
      </c>
      <c r="H159" s="4">
        <v>0</v>
      </c>
      <c r="I159" s="4">
        <v>0</v>
      </c>
      <c r="J159" s="4">
        <v>302</v>
      </c>
      <c r="K159" s="4">
        <v>302</v>
      </c>
      <c r="N159" s="4">
        <v>0</v>
      </c>
      <c r="O159" s="4">
        <v>0</v>
      </c>
      <c r="P159" s="4">
        <f t="shared" si="6"/>
        <v>0</v>
      </c>
      <c r="Q159" s="4">
        <f t="shared" si="6"/>
        <v>0</v>
      </c>
    </row>
    <row r="160" spans="1:22" ht="16" thickBot="1" x14ac:dyDescent="0.25">
      <c r="A160" t="s">
        <v>38</v>
      </c>
      <c r="C160" s="4">
        <v>0</v>
      </c>
      <c r="D160" s="4">
        <v>0</v>
      </c>
      <c r="E160" s="4">
        <v>-39</v>
      </c>
      <c r="F160" s="4">
        <v>-39</v>
      </c>
      <c r="H160" s="4">
        <v>0</v>
      </c>
      <c r="I160" s="4">
        <v>0</v>
      </c>
      <c r="J160" s="4">
        <v>-39</v>
      </c>
      <c r="K160" s="4">
        <v>-39</v>
      </c>
      <c r="N160" s="4">
        <v>0</v>
      </c>
      <c r="O160" s="4">
        <v>0</v>
      </c>
      <c r="P160" s="4">
        <f t="shared" si="6"/>
        <v>0</v>
      </c>
      <c r="Q160" s="4">
        <f t="shared" si="6"/>
        <v>0</v>
      </c>
    </row>
    <row r="161" spans="1:17" ht="16" thickBot="1" x14ac:dyDescent="0.25">
      <c r="A161" s="2" t="s">
        <v>39</v>
      </c>
      <c r="C161" s="31">
        <f>SUM(C154:C160)</f>
        <v>1957</v>
      </c>
      <c r="D161" s="32">
        <f>SUM(D154:D160)</f>
        <v>-1390</v>
      </c>
      <c r="E161" s="27">
        <f>SUM(E154:E160)</f>
        <v>-2568</v>
      </c>
      <c r="F161" s="27">
        <f>SUM(F154:F160)</f>
        <v>-2001</v>
      </c>
      <c r="H161" s="31">
        <f>SUM(H154:H160)</f>
        <v>1868</v>
      </c>
      <c r="I161" s="32">
        <f>SUM(I154:I160)</f>
        <v>-1301</v>
      </c>
      <c r="J161" s="27">
        <f>SUM(J154:J160)</f>
        <v>-2568</v>
      </c>
      <c r="K161" s="27">
        <f>SUM(K154:K160)</f>
        <v>-2001</v>
      </c>
      <c r="N161" s="31">
        <f>C161-H161</f>
        <v>89</v>
      </c>
      <c r="O161" s="32">
        <f>D161-I161</f>
        <v>-89</v>
      </c>
      <c r="P161" s="27">
        <f>E161-J161</f>
        <v>0</v>
      </c>
      <c r="Q161" s="27">
        <f>F161-K161</f>
        <v>0</v>
      </c>
    </row>
    <row r="162" spans="1:17" ht="16" thickBot="1" x14ac:dyDescent="0.25">
      <c r="A162" t="s">
        <v>40</v>
      </c>
      <c r="C162" s="4">
        <v>0</v>
      </c>
      <c r="D162" s="4">
        <v>0</v>
      </c>
      <c r="E162" s="4">
        <v>633</v>
      </c>
      <c r="F162" s="4">
        <v>633</v>
      </c>
      <c r="H162" s="4">
        <v>0</v>
      </c>
      <c r="I162" s="4">
        <v>0</v>
      </c>
      <c r="J162" s="4">
        <v>633</v>
      </c>
      <c r="K162" s="4">
        <v>633</v>
      </c>
      <c r="N162" s="4">
        <f>C162-H162</f>
        <v>0</v>
      </c>
      <c r="O162" s="4">
        <f t="shared" ref="O162:Q164" si="9">D162-I162</f>
        <v>0</v>
      </c>
      <c r="P162" s="4">
        <f t="shared" si="9"/>
        <v>0</v>
      </c>
      <c r="Q162" s="4">
        <f t="shared" si="9"/>
        <v>0</v>
      </c>
    </row>
    <row r="163" spans="1:17" ht="31" customHeight="1" thickBot="1" x14ac:dyDescent="0.25">
      <c r="A163" s="2" t="s">
        <v>41</v>
      </c>
      <c r="C163" s="31">
        <f>SUM(C161:C162)</f>
        <v>1957</v>
      </c>
      <c r="D163" s="32">
        <f t="shared" ref="D163:F163" si="10">SUM(D161:D162)</f>
        <v>-1390</v>
      </c>
      <c r="E163" s="27">
        <f t="shared" si="10"/>
        <v>-1935</v>
      </c>
      <c r="F163" s="27">
        <f t="shared" si="10"/>
        <v>-1368</v>
      </c>
      <c r="H163" s="31">
        <f>SUM(H161:H162)</f>
        <v>1868</v>
      </c>
      <c r="I163" s="32">
        <f>SUM(I161:I162)</f>
        <v>-1301</v>
      </c>
      <c r="J163" s="27">
        <f>SUM(J161:J162)</f>
        <v>-1935</v>
      </c>
      <c r="K163" s="27">
        <f>SUM(K161:K162)</f>
        <v>-1368</v>
      </c>
      <c r="N163" s="31">
        <f>C163-H163</f>
        <v>89</v>
      </c>
      <c r="O163" s="32">
        <f t="shared" si="9"/>
        <v>-89</v>
      </c>
      <c r="P163" s="27">
        <f t="shared" si="9"/>
        <v>0</v>
      </c>
      <c r="Q163" s="27">
        <f t="shared" si="9"/>
        <v>0</v>
      </c>
    </row>
    <row r="164" spans="1:17" ht="16" thickBot="1" x14ac:dyDescent="0.25">
      <c r="A164" t="s">
        <v>42</v>
      </c>
      <c r="C164" s="12">
        <v>4</v>
      </c>
      <c r="D164" s="12">
        <v>0</v>
      </c>
      <c r="E164" s="12">
        <v>0</v>
      </c>
      <c r="F164" s="12">
        <f>SUM(C164:E164)</f>
        <v>4</v>
      </c>
      <c r="H164" s="12">
        <v>4</v>
      </c>
      <c r="I164" s="12">
        <v>0</v>
      </c>
      <c r="J164" s="12">
        <v>0</v>
      </c>
      <c r="K164" s="12">
        <f>SUM(H164:J164)</f>
        <v>4</v>
      </c>
      <c r="N164" s="12">
        <f>C164-H164</f>
        <v>0</v>
      </c>
      <c r="O164" s="12">
        <f t="shared" si="9"/>
        <v>0</v>
      </c>
      <c r="P164" s="12">
        <f t="shared" si="9"/>
        <v>0</v>
      </c>
      <c r="Q164" s="12">
        <f t="shared" si="9"/>
        <v>0</v>
      </c>
    </row>
    <row r="165" spans="1:17" ht="16" thickBot="1" x14ac:dyDescent="0.25">
      <c r="A165" s="2" t="s">
        <v>43</v>
      </c>
      <c r="C165" s="31">
        <f>SUM(C163:C164)</f>
        <v>1961</v>
      </c>
      <c r="D165" s="32">
        <f t="shared" ref="D165:F165" si="11">SUM(D163:D164)</f>
        <v>-1390</v>
      </c>
      <c r="E165" s="28">
        <f t="shared" si="11"/>
        <v>-1935</v>
      </c>
      <c r="F165" s="28">
        <f t="shared" si="11"/>
        <v>-1364</v>
      </c>
      <c r="G165" s="12"/>
      <c r="H165" s="31">
        <f>SUM(H163:H164)</f>
        <v>1872</v>
      </c>
      <c r="I165" s="32">
        <f>SUM(I163:I164)</f>
        <v>-1301</v>
      </c>
      <c r="J165" s="28">
        <f>SUM(J163:J164)</f>
        <v>-1935</v>
      </c>
      <c r="K165" s="28">
        <f>SUM(K163:K164)</f>
        <v>-1364</v>
      </c>
      <c r="N165" s="31">
        <f>C165-H165</f>
        <v>89</v>
      </c>
      <c r="O165" s="32">
        <f>D165-I165</f>
        <v>-89</v>
      </c>
      <c r="P165" s="28">
        <f>E165-J165</f>
        <v>0</v>
      </c>
      <c r="Q165" s="28">
        <f>F165-K165</f>
        <v>0</v>
      </c>
    </row>
    <row r="166" spans="1:17" x14ac:dyDescent="0.2">
      <c r="G166" s="4"/>
    </row>
    <row r="167" spans="1:17" x14ac:dyDescent="0.2">
      <c r="A167" t="s">
        <v>44</v>
      </c>
      <c r="B167" s="3"/>
      <c r="C167" s="4">
        <v>0</v>
      </c>
      <c r="D167" s="4">
        <v>0</v>
      </c>
      <c r="E167" s="4">
        <v>789</v>
      </c>
      <c r="F167" s="4">
        <v>789</v>
      </c>
      <c r="G167" s="4"/>
      <c r="H167" s="4">
        <v>0</v>
      </c>
      <c r="I167" s="4">
        <v>0</v>
      </c>
      <c r="J167" s="4">
        <v>789</v>
      </c>
      <c r="K167" s="4">
        <v>789</v>
      </c>
      <c r="N167" s="4">
        <f>C167-H167</f>
        <v>0</v>
      </c>
      <c r="O167" s="4">
        <f t="shared" ref="O167:Q169" si="12">D167-I167</f>
        <v>0</v>
      </c>
      <c r="P167" s="4">
        <f t="shared" si="12"/>
        <v>0</v>
      </c>
      <c r="Q167" s="4">
        <f t="shared" si="12"/>
        <v>0</v>
      </c>
    </row>
    <row r="168" spans="1:17" x14ac:dyDescent="0.2">
      <c r="A168" t="s">
        <v>45</v>
      </c>
      <c r="B168" s="3"/>
      <c r="C168" s="4">
        <v>0</v>
      </c>
      <c r="D168" s="4">
        <v>0</v>
      </c>
      <c r="E168" s="4">
        <v>-1201</v>
      </c>
      <c r="F168" s="4">
        <v>-1201</v>
      </c>
      <c r="G168" s="4"/>
      <c r="H168" s="4">
        <v>0</v>
      </c>
      <c r="I168" s="4">
        <v>0</v>
      </c>
      <c r="J168" s="4">
        <v>-1201</v>
      </c>
      <c r="K168" s="4">
        <v>-1201</v>
      </c>
      <c r="N168" s="4">
        <f>C168-H168</f>
        <v>0</v>
      </c>
      <c r="O168" s="4">
        <f t="shared" si="12"/>
        <v>0</v>
      </c>
      <c r="P168" s="4">
        <f t="shared" si="12"/>
        <v>0</v>
      </c>
      <c r="Q168" s="4">
        <f t="shared" si="12"/>
        <v>0</v>
      </c>
    </row>
    <row r="169" spans="1:17" ht="37.5" customHeight="1" x14ac:dyDescent="0.2">
      <c r="A169" s="2" t="s">
        <v>46</v>
      </c>
      <c r="B169" s="3"/>
      <c r="C169" s="29">
        <v>0</v>
      </c>
      <c r="D169" s="29">
        <v>0</v>
      </c>
      <c r="E169" s="29">
        <f>SUM(E167:E168)</f>
        <v>-412</v>
      </c>
      <c r="F169" s="29">
        <f>SUM(F167:F168)</f>
        <v>-412</v>
      </c>
      <c r="G169" s="4"/>
      <c r="H169" s="29">
        <v>0</v>
      </c>
      <c r="I169" s="29">
        <v>0</v>
      </c>
      <c r="J169" s="29">
        <f>SUM(J167:J168)</f>
        <v>-412</v>
      </c>
      <c r="K169" s="29">
        <f>SUM(K167:K168)</f>
        <v>-412</v>
      </c>
      <c r="N169" s="29">
        <f>C169-H169</f>
        <v>0</v>
      </c>
      <c r="O169" s="29">
        <f t="shared" si="12"/>
        <v>0</v>
      </c>
      <c r="P169" s="29">
        <f t="shared" si="12"/>
        <v>0</v>
      </c>
      <c r="Q169" s="29">
        <f t="shared" si="12"/>
        <v>0</v>
      </c>
    </row>
    <row r="170" spans="1:17" ht="16" thickBot="1" x14ac:dyDescent="0.25">
      <c r="A170" s="2"/>
      <c r="B170" s="3"/>
      <c r="C170" s="4"/>
      <c r="D170" s="4"/>
      <c r="E170" s="4"/>
      <c r="F170" s="4"/>
      <c r="G170" s="4"/>
      <c r="H170" s="4"/>
      <c r="I170" s="4"/>
      <c r="J170" s="4"/>
      <c r="K170" s="4"/>
      <c r="N170" s="4"/>
      <c r="O170" s="4"/>
      <c r="P170" s="4"/>
      <c r="Q170" s="4"/>
    </row>
    <row r="171" spans="1:17" ht="34" customHeight="1" thickBot="1" x14ac:dyDescent="0.25">
      <c r="A171" s="2" t="s">
        <v>47</v>
      </c>
      <c r="B171" s="3"/>
      <c r="C171" s="5">
        <f>C165+C169</f>
        <v>1961</v>
      </c>
      <c r="D171" s="6">
        <f>D165+D169</f>
        <v>-1390</v>
      </c>
      <c r="E171" s="30">
        <f>E165+E169</f>
        <v>-2347</v>
      </c>
      <c r="F171" s="30">
        <f>F165+F169</f>
        <v>-1776</v>
      </c>
      <c r="G171" s="4"/>
      <c r="H171" s="5">
        <f>H165+H169</f>
        <v>1872</v>
      </c>
      <c r="I171" s="6">
        <f>I165+I169</f>
        <v>-1301</v>
      </c>
      <c r="J171" s="30">
        <f>J165+J169</f>
        <v>-2347</v>
      </c>
      <c r="K171" s="30">
        <f>K165+K169</f>
        <v>-1776</v>
      </c>
      <c r="N171" s="5">
        <f>C171-H171</f>
        <v>89</v>
      </c>
      <c r="O171" s="6">
        <f>D171-I171</f>
        <v>-89</v>
      </c>
      <c r="P171" s="30">
        <f>E171-J171</f>
        <v>0</v>
      </c>
      <c r="Q171" s="30">
        <f>F171-K171</f>
        <v>0</v>
      </c>
    </row>
    <row r="172" spans="1:17" ht="16" thickBot="1" x14ac:dyDescent="0.25">
      <c r="A172" s="26"/>
      <c r="C172" s="4"/>
      <c r="D172" s="4"/>
      <c r="E172" s="4"/>
      <c r="F172" s="4"/>
      <c r="G172" s="4"/>
      <c r="H172" s="4"/>
      <c r="I172" s="4"/>
      <c r="J172" s="4"/>
      <c r="K172" s="4"/>
      <c r="N172" s="4"/>
      <c r="O172" s="4"/>
      <c r="P172" s="4"/>
      <c r="Q172" s="4"/>
    </row>
    <row r="173" spans="1:17" ht="16" thickBot="1" x14ac:dyDescent="0.25">
      <c r="A173" s="2" t="s">
        <v>29</v>
      </c>
      <c r="B173" s="3"/>
      <c r="C173" s="5">
        <v>2666</v>
      </c>
      <c r="D173" s="6">
        <v>-1157</v>
      </c>
      <c r="E173" s="4">
        <v>0</v>
      </c>
      <c r="F173" s="4">
        <f>SUM(C173:E173)</f>
        <v>1509</v>
      </c>
      <c r="G173" s="4"/>
      <c r="H173" s="5">
        <v>2577</v>
      </c>
      <c r="I173" s="6">
        <v>-1068</v>
      </c>
      <c r="J173" s="4">
        <v>0</v>
      </c>
      <c r="K173" s="4">
        <f>SUM(H173:J173)</f>
        <v>1509</v>
      </c>
      <c r="N173" s="5">
        <f t="shared" ref="N173:Q175" si="13">C173-H173</f>
        <v>89</v>
      </c>
      <c r="O173" s="6">
        <f t="shared" si="13"/>
        <v>-89</v>
      </c>
      <c r="P173" s="4">
        <f t="shared" si="13"/>
        <v>0</v>
      </c>
      <c r="Q173" s="4">
        <f t="shared" si="13"/>
        <v>0</v>
      </c>
    </row>
    <row r="174" spans="1:17" ht="16" thickBot="1" x14ac:dyDescent="0.25">
      <c r="A174" s="2" t="s">
        <v>48</v>
      </c>
      <c r="B174" s="3"/>
      <c r="C174" s="33">
        <f>C173/C142</f>
        <v>0.34881590998299095</v>
      </c>
      <c r="D174" s="34">
        <f>D173/D142</f>
        <v>-0.46150777822098127</v>
      </c>
      <c r="E174" s="4">
        <v>0</v>
      </c>
      <c r="F174" s="1">
        <f>F173/F142</f>
        <v>0.14866995073891626</v>
      </c>
      <c r="G174" s="4"/>
      <c r="H174" s="33">
        <f>H173/H142</f>
        <v>0.33717126782676959</v>
      </c>
      <c r="I174" s="34">
        <f>I173/I142</f>
        <v>-0.42600717989629039</v>
      </c>
      <c r="J174" s="4">
        <v>0</v>
      </c>
      <c r="K174" s="1">
        <f>K173/K142</f>
        <v>0.14866995073891626</v>
      </c>
      <c r="N174" s="36">
        <f t="shared" si="13"/>
        <v>1.1644642156221352E-2</v>
      </c>
      <c r="O174" s="37">
        <f t="shared" si="13"/>
        <v>-3.550059832469088E-2</v>
      </c>
      <c r="P174" s="4">
        <f t="shared" si="13"/>
        <v>0</v>
      </c>
      <c r="Q174" s="4">
        <f t="shared" si="13"/>
        <v>0</v>
      </c>
    </row>
    <row r="175" spans="1:17" ht="16" x14ac:dyDescent="0.2">
      <c r="A175" s="26" t="s">
        <v>5</v>
      </c>
      <c r="B175" s="3"/>
      <c r="C175" s="4">
        <v>16074</v>
      </c>
      <c r="D175" s="4">
        <v>9732</v>
      </c>
      <c r="E175" s="4">
        <v>0</v>
      </c>
      <c r="F175" s="4">
        <f>SUM(C175:E175)</f>
        <v>25806</v>
      </c>
      <c r="G175" s="4"/>
      <c r="H175" s="4">
        <v>16074</v>
      </c>
      <c r="I175" s="4">
        <v>9732</v>
      </c>
      <c r="J175" s="4">
        <v>0</v>
      </c>
      <c r="K175" s="4">
        <f>SUM(H175:J175)</f>
        <v>25806</v>
      </c>
      <c r="N175" s="4">
        <f t="shared" si="13"/>
        <v>0</v>
      </c>
      <c r="O175" s="4">
        <f t="shared" si="13"/>
        <v>0</v>
      </c>
      <c r="P175" s="4">
        <f t="shared" si="13"/>
        <v>0</v>
      </c>
      <c r="Q175" s="4">
        <f t="shared" si="13"/>
        <v>0</v>
      </c>
    </row>
    <row r="179" spans="1:1" ht="16" x14ac:dyDescent="0.2">
      <c r="A179" s="13" t="s">
        <v>49</v>
      </c>
    </row>
    <row r="180" spans="1:1" ht="16" x14ac:dyDescent="0.2">
      <c r="A180" s="13"/>
    </row>
    <row r="181" spans="1:1" ht="16" x14ac:dyDescent="0.2">
      <c r="A181" s="13"/>
    </row>
    <row r="182" spans="1:1" ht="16" x14ac:dyDescent="0.2">
      <c r="A182" s="13"/>
    </row>
    <row r="183" spans="1:1" ht="16" x14ac:dyDescent="0.2">
      <c r="A183" s="13"/>
    </row>
    <row r="184" spans="1:1" ht="16" x14ac:dyDescent="0.2">
      <c r="A184" s="13"/>
    </row>
    <row r="185" spans="1:1" ht="16" x14ac:dyDescent="0.2">
      <c r="A185" s="13"/>
    </row>
    <row r="186" spans="1:1" ht="16" x14ac:dyDescent="0.2">
      <c r="A186" s="13"/>
    </row>
    <row r="187" spans="1:1" ht="16" x14ac:dyDescent="0.2">
      <c r="A187" s="13"/>
    </row>
    <row r="188" spans="1:1" ht="16" x14ac:dyDescent="0.2">
      <c r="A188" s="13"/>
    </row>
    <row r="189" spans="1:1" ht="16" x14ac:dyDescent="0.2">
      <c r="A189" s="13"/>
    </row>
    <row r="190" spans="1:1" ht="16" x14ac:dyDescent="0.2">
      <c r="A190" s="13"/>
    </row>
    <row r="191" spans="1:1" ht="16" x14ac:dyDescent="0.2">
      <c r="A191" s="13"/>
    </row>
    <row r="192" spans="1:1" ht="16" x14ac:dyDescent="0.2">
      <c r="A192" s="13"/>
    </row>
    <row r="193" spans="1:1" ht="16" x14ac:dyDescent="0.2">
      <c r="A193" s="13"/>
    </row>
    <row r="194" spans="1:1" ht="16" x14ac:dyDescent="0.2">
      <c r="A194" s="13"/>
    </row>
    <row r="195" spans="1:1" ht="16" x14ac:dyDescent="0.2">
      <c r="A195" s="13"/>
    </row>
    <row r="196" spans="1:1" ht="16" x14ac:dyDescent="0.2">
      <c r="A196" s="13"/>
    </row>
    <row r="197" spans="1:1" ht="16" x14ac:dyDescent="0.2">
      <c r="A197" s="13"/>
    </row>
    <row r="198" spans="1:1" ht="16" x14ac:dyDescent="0.2">
      <c r="A198" s="13"/>
    </row>
    <row r="199" spans="1:1" ht="16" x14ac:dyDescent="0.2">
      <c r="A199" s="13"/>
    </row>
    <row r="200" spans="1:1" ht="16" x14ac:dyDescent="0.2">
      <c r="A200" s="13"/>
    </row>
    <row r="201" spans="1:1" ht="16" x14ac:dyDescent="0.2">
      <c r="A201" s="13"/>
    </row>
    <row r="202" spans="1:1" ht="16" x14ac:dyDescent="0.2">
      <c r="A202" s="13"/>
    </row>
    <row r="203" spans="1:1" ht="16" x14ac:dyDescent="0.2">
      <c r="A203" s="13"/>
    </row>
    <row r="204" spans="1:1" ht="16" x14ac:dyDescent="0.2">
      <c r="A204" s="13"/>
    </row>
    <row r="205" spans="1:1" ht="16" x14ac:dyDescent="0.2">
      <c r="A205" s="13"/>
    </row>
    <row r="206" spans="1:1" ht="16" x14ac:dyDescent="0.2">
      <c r="A206" s="13"/>
    </row>
    <row r="207" spans="1:1" ht="16" x14ac:dyDescent="0.2">
      <c r="A207" s="13"/>
    </row>
    <row r="208" spans="1:1" ht="16" x14ac:dyDescent="0.2">
      <c r="A208" s="13"/>
    </row>
    <row r="209" spans="1:17" ht="16" x14ac:dyDescent="0.2">
      <c r="A209" s="13"/>
    </row>
    <row r="210" spans="1:17" ht="16" x14ac:dyDescent="0.2">
      <c r="A210" s="13"/>
    </row>
    <row r="211" spans="1:17" ht="16" x14ac:dyDescent="0.2">
      <c r="A211" s="13"/>
    </row>
    <row r="212" spans="1:17" ht="16" x14ac:dyDescent="0.2">
      <c r="A212" s="13"/>
    </row>
    <row r="213" spans="1:17" ht="16" x14ac:dyDescent="0.2">
      <c r="A213" s="13"/>
    </row>
    <row r="214" spans="1:17" ht="16" x14ac:dyDescent="0.2">
      <c r="A214" s="13"/>
    </row>
    <row r="215" spans="1:17" ht="16" x14ac:dyDescent="0.2">
      <c r="A215" s="13"/>
    </row>
    <row r="216" spans="1:17" ht="16" x14ac:dyDescent="0.2">
      <c r="A216" s="13"/>
    </row>
    <row r="217" spans="1:17" ht="16" x14ac:dyDescent="0.2">
      <c r="A217" s="13"/>
    </row>
    <row r="218" spans="1:17" ht="16" x14ac:dyDescent="0.2">
      <c r="A218" s="13"/>
    </row>
    <row r="219" spans="1:17" ht="16" x14ac:dyDescent="0.2">
      <c r="A219" s="13"/>
    </row>
    <row r="220" spans="1:17" ht="16" thickBot="1" x14ac:dyDescent="0.25"/>
    <row r="221" spans="1:17" ht="16" thickBot="1" x14ac:dyDescent="0.25">
      <c r="C221" s="82" t="s">
        <v>1</v>
      </c>
      <c r="D221" s="83"/>
      <c r="E221" s="83"/>
      <c r="F221" s="84"/>
      <c r="H221" s="82" t="s">
        <v>2</v>
      </c>
      <c r="I221" s="83"/>
      <c r="J221" s="83"/>
      <c r="K221" s="84"/>
      <c r="N221" s="82" t="s">
        <v>8</v>
      </c>
      <c r="O221" s="83"/>
      <c r="P221" s="83"/>
      <c r="Q221" s="84"/>
    </row>
    <row r="222" spans="1:17" ht="16" thickBot="1" x14ac:dyDescent="0.25">
      <c r="C222" s="82" t="s">
        <v>50</v>
      </c>
      <c r="D222" s="83"/>
      <c r="E222" s="83"/>
      <c r="F222" s="84"/>
      <c r="H222" s="82" t="s">
        <v>50</v>
      </c>
      <c r="I222" s="83"/>
      <c r="J222" s="83"/>
      <c r="K222" s="84"/>
      <c r="N222" s="82" t="s">
        <v>50</v>
      </c>
      <c r="O222" s="83"/>
      <c r="P222" s="83"/>
      <c r="Q222" s="84"/>
    </row>
    <row r="223" spans="1:17" x14ac:dyDescent="0.2">
      <c r="C223" s="11" t="s">
        <v>10</v>
      </c>
      <c r="D223" s="11" t="s">
        <v>11</v>
      </c>
      <c r="E223" s="11" t="s">
        <v>12</v>
      </c>
      <c r="F223" s="11" t="s">
        <v>13</v>
      </c>
      <c r="G223" s="11"/>
      <c r="H223" s="11" t="s">
        <v>10</v>
      </c>
      <c r="I223" s="11" t="s">
        <v>11</v>
      </c>
      <c r="J223" s="11" t="s">
        <v>12</v>
      </c>
      <c r="K223" s="11" t="s">
        <v>13</v>
      </c>
      <c r="L223" s="11"/>
      <c r="M223" s="11"/>
      <c r="N223" s="11" t="s">
        <v>10</v>
      </c>
      <c r="O223" s="11" t="s">
        <v>11</v>
      </c>
      <c r="P223" s="11" t="s">
        <v>12</v>
      </c>
      <c r="Q223" s="11" t="s">
        <v>13</v>
      </c>
    </row>
    <row r="224" spans="1:17" x14ac:dyDescent="0.2">
      <c r="A224" t="s">
        <v>4</v>
      </c>
      <c r="C224" s="4">
        <v>35777</v>
      </c>
      <c r="D224" s="4">
        <v>13866</v>
      </c>
      <c r="E224" s="4">
        <v>0</v>
      </c>
      <c r="F224" s="4">
        <v>49643</v>
      </c>
      <c r="G224" s="4"/>
      <c r="H224" s="4">
        <v>35777</v>
      </c>
      <c r="I224" s="4">
        <v>13866</v>
      </c>
      <c r="J224" s="4">
        <v>0</v>
      </c>
      <c r="K224" s="4">
        <v>49643</v>
      </c>
      <c r="N224" s="4">
        <f>C224-H224</f>
        <v>0</v>
      </c>
      <c r="O224" s="4">
        <f t="shared" ref="O224:Q225" si="14">D224-I224</f>
        <v>0</v>
      </c>
      <c r="P224" s="4">
        <f t="shared" si="14"/>
        <v>0</v>
      </c>
      <c r="Q224" s="4">
        <f t="shared" si="14"/>
        <v>0</v>
      </c>
    </row>
    <row r="225" spans="1:17" x14ac:dyDescent="0.2">
      <c r="A225" s="2" t="s">
        <v>14</v>
      </c>
      <c r="C225" s="4">
        <v>35777</v>
      </c>
      <c r="D225" s="4">
        <v>13866</v>
      </c>
      <c r="E225" s="4">
        <v>0</v>
      </c>
      <c r="F225" s="4">
        <v>49643</v>
      </c>
      <c r="G225" s="4"/>
      <c r="H225" s="4">
        <v>35777</v>
      </c>
      <c r="I225" s="4">
        <v>13866</v>
      </c>
      <c r="J225" s="4">
        <v>0</v>
      </c>
      <c r="K225" s="4">
        <v>49643</v>
      </c>
      <c r="N225" s="4">
        <f>C225-H225</f>
        <v>0</v>
      </c>
      <c r="O225" s="4">
        <f t="shared" si="14"/>
        <v>0</v>
      </c>
      <c r="P225" s="4">
        <f t="shared" si="14"/>
        <v>0</v>
      </c>
      <c r="Q225" s="4">
        <f t="shared" si="14"/>
        <v>0</v>
      </c>
    </row>
    <row r="226" spans="1:17" ht="16" thickBot="1" x14ac:dyDescent="0.25">
      <c r="C226" s="4"/>
      <c r="D226" s="4"/>
      <c r="E226" s="4"/>
      <c r="F226" s="4">
        <v>0</v>
      </c>
      <c r="G226" s="4"/>
      <c r="H226" s="4"/>
      <c r="I226" s="4"/>
      <c r="J226" s="4"/>
      <c r="K226" s="4"/>
      <c r="N226" s="4"/>
      <c r="O226" s="4"/>
      <c r="P226" s="4"/>
      <c r="Q226" s="4"/>
    </row>
    <row r="227" spans="1:17" ht="16" thickBot="1" x14ac:dyDescent="0.25">
      <c r="A227" t="s">
        <v>15</v>
      </c>
      <c r="C227" s="5">
        <v>-5456</v>
      </c>
      <c r="D227" s="6">
        <v>-5534</v>
      </c>
      <c r="E227" s="4">
        <v>0</v>
      </c>
      <c r="F227" s="4">
        <v>-10990</v>
      </c>
      <c r="G227" s="4"/>
      <c r="H227" s="5">
        <v>-3494</v>
      </c>
      <c r="I227" s="6">
        <v>-7496</v>
      </c>
      <c r="J227" s="4">
        <v>0</v>
      </c>
      <c r="K227" s="4">
        <v>-10990</v>
      </c>
      <c r="N227" s="7">
        <f>C227-H227</f>
        <v>-1962</v>
      </c>
      <c r="O227" s="8">
        <f>D227-I227</f>
        <v>1962</v>
      </c>
      <c r="P227" s="4">
        <f>E227-J227</f>
        <v>0</v>
      </c>
      <c r="Q227" s="4">
        <f>F227-K227</f>
        <v>0</v>
      </c>
    </row>
    <row r="228" spans="1:17" ht="16" thickBot="1" x14ac:dyDescent="0.25">
      <c r="A228" t="s">
        <v>16</v>
      </c>
      <c r="C228" s="5">
        <v>-13687</v>
      </c>
      <c r="D228" s="6">
        <v>-10266</v>
      </c>
      <c r="E228" s="4">
        <v>-2793</v>
      </c>
      <c r="F228" s="35">
        <v>-26746</v>
      </c>
      <c r="G228" s="4"/>
      <c r="H228" s="5">
        <v>-12726</v>
      </c>
      <c r="I228" s="6">
        <v>-9630</v>
      </c>
      <c r="J228" s="4">
        <v>-2793</v>
      </c>
      <c r="K228" s="35">
        <v>-25149</v>
      </c>
      <c r="N228" s="9">
        <f>C228-H228</f>
        <v>-961</v>
      </c>
      <c r="O228" s="10">
        <f>D228-I228</f>
        <v>-636</v>
      </c>
      <c r="P228" s="4">
        <f t="shared" ref="P228:Q242" si="15">E228-J228</f>
        <v>0</v>
      </c>
      <c r="Q228" s="35">
        <f t="shared" si="15"/>
        <v>-1597</v>
      </c>
    </row>
    <row r="229" spans="1:17" x14ac:dyDescent="0.2">
      <c r="A229" t="s">
        <v>17</v>
      </c>
      <c r="C229" s="4">
        <v>-3645</v>
      </c>
      <c r="D229" s="4">
        <v>-1353</v>
      </c>
      <c r="E229" s="4">
        <v>0</v>
      </c>
      <c r="F229" s="4">
        <v>-4998</v>
      </c>
      <c r="G229" s="4"/>
      <c r="H229" s="4">
        <v>-3645</v>
      </c>
      <c r="I229" s="4">
        <v>-1353</v>
      </c>
      <c r="J229" s="4">
        <v>0</v>
      </c>
      <c r="K229" s="4">
        <v>-4998</v>
      </c>
      <c r="N229" s="4">
        <f>C229-H229</f>
        <v>0</v>
      </c>
      <c r="O229" s="4">
        <f t="shared" ref="O229:O231" si="16">D229-I229</f>
        <v>0</v>
      </c>
      <c r="P229" s="4">
        <f t="shared" si="15"/>
        <v>0</v>
      </c>
      <c r="Q229" s="4">
        <f t="shared" si="15"/>
        <v>0</v>
      </c>
    </row>
    <row r="230" spans="1:17" x14ac:dyDescent="0.2">
      <c r="A230" t="s">
        <v>18</v>
      </c>
      <c r="C230" s="4">
        <v>-7368</v>
      </c>
      <c r="D230" s="4">
        <v>-32617</v>
      </c>
      <c r="E230" s="4">
        <v>-1218</v>
      </c>
      <c r="F230" s="4">
        <v>-41203</v>
      </c>
      <c r="G230" s="4"/>
      <c r="H230" s="4">
        <v>-7368</v>
      </c>
      <c r="I230" s="4">
        <v>-32617</v>
      </c>
      <c r="J230" s="4">
        <v>-1218</v>
      </c>
      <c r="K230" s="4">
        <v>-41203</v>
      </c>
      <c r="N230" s="4">
        <f t="shared" ref="N230:N231" si="17">C230-H230</f>
        <v>0</v>
      </c>
      <c r="O230" s="4">
        <f t="shared" si="16"/>
        <v>0</v>
      </c>
      <c r="P230" s="4">
        <f t="shared" si="15"/>
        <v>0</v>
      </c>
      <c r="Q230" s="4">
        <f t="shared" si="15"/>
        <v>0</v>
      </c>
    </row>
    <row r="231" spans="1:17" ht="16" thickBot="1" x14ac:dyDescent="0.25">
      <c r="A231" t="s">
        <v>19</v>
      </c>
      <c r="C231" s="4">
        <v>0</v>
      </c>
      <c r="D231" s="4">
        <v>0</v>
      </c>
      <c r="E231" s="4">
        <v>0</v>
      </c>
      <c r="F231" s="4">
        <v>0</v>
      </c>
      <c r="G231" s="4"/>
      <c r="H231" s="4">
        <v>0</v>
      </c>
      <c r="I231" s="4">
        <v>0</v>
      </c>
      <c r="J231" s="4">
        <v>0</v>
      </c>
      <c r="K231" s="4">
        <v>0</v>
      </c>
      <c r="N231" s="4">
        <f t="shared" si="17"/>
        <v>0</v>
      </c>
      <c r="O231" s="4">
        <f t="shared" si="16"/>
        <v>0</v>
      </c>
      <c r="P231" s="4">
        <f t="shared" si="15"/>
        <v>0</v>
      </c>
      <c r="Q231" s="4">
        <f t="shared" si="15"/>
        <v>0</v>
      </c>
    </row>
    <row r="232" spans="1:17" ht="16" thickBot="1" x14ac:dyDescent="0.25">
      <c r="A232" t="s">
        <v>20</v>
      </c>
      <c r="C232" s="5">
        <v>-5507</v>
      </c>
      <c r="D232" s="6">
        <v>-6010</v>
      </c>
      <c r="E232" s="4">
        <v>-651</v>
      </c>
      <c r="F232" s="35">
        <v>-12168</v>
      </c>
      <c r="G232" s="4"/>
      <c r="H232" s="5">
        <v>-6586</v>
      </c>
      <c r="I232" s="6">
        <v>-6528</v>
      </c>
      <c r="J232" s="4">
        <v>-651</v>
      </c>
      <c r="K232" s="35">
        <v>-13765</v>
      </c>
      <c r="N232" s="7">
        <f>C232-H232</f>
        <v>1079</v>
      </c>
      <c r="O232" s="8">
        <f>D232-I232</f>
        <v>518</v>
      </c>
      <c r="P232" s="4">
        <f t="shared" si="15"/>
        <v>0</v>
      </c>
      <c r="Q232" s="35">
        <f t="shared" si="15"/>
        <v>1597</v>
      </c>
    </row>
    <row r="233" spans="1:17" ht="16" thickBot="1" x14ac:dyDescent="0.25">
      <c r="A233" s="2" t="s">
        <v>21</v>
      </c>
      <c r="C233" s="5">
        <f>SUM(C227:C232)</f>
        <v>-35663</v>
      </c>
      <c r="D233" s="6">
        <f>SUM(D227:D232)</f>
        <v>-55780</v>
      </c>
      <c r="E233" s="4">
        <f>SUM(E227:E232)</f>
        <v>-4662</v>
      </c>
      <c r="F233" s="4">
        <f>SUM(F227:F232)</f>
        <v>-96105</v>
      </c>
      <c r="G233" s="4"/>
      <c r="H233" s="5">
        <f>SUM(H227:H232)</f>
        <v>-33819</v>
      </c>
      <c r="I233" s="6">
        <f>SUM(I227:I232)</f>
        <v>-57624</v>
      </c>
      <c r="J233" s="4">
        <f>SUM(J227:J232)</f>
        <v>-4662</v>
      </c>
      <c r="K233" s="4">
        <f>SUM(K227:K232)</f>
        <v>-96105</v>
      </c>
      <c r="N233" s="9">
        <f>C233-H233</f>
        <v>-1844</v>
      </c>
      <c r="O233" s="10">
        <f>D233-I233</f>
        <v>1844</v>
      </c>
      <c r="P233" s="4">
        <f t="shared" si="15"/>
        <v>0</v>
      </c>
      <c r="Q233" s="4">
        <f t="shared" si="15"/>
        <v>0</v>
      </c>
    </row>
    <row r="234" spans="1:17" x14ac:dyDescent="0.2">
      <c r="C234" s="4"/>
      <c r="D234" s="4"/>
      <c r="E234" s="4"/>
      <c r="F234" s="4"/>
      <c r="G234" s="4"/>
      <c r="H234" s="4"/>
      <c r="I234" s="4"/>
      <c r="J234" s="4"/>
      <c r="K234" s="4"/>
      <c r="N234" s="4">
        <f t="shared" ref="N234:O235" si="18">C234-H234</f>
        <v>0</v>
      </c>
      <c r="O234" s="4">
        <f t="shared" si="18"/>
        <v>0</v>
      </c>
      <c r="P234" s="4">
        <f t="shared" si="15"/>
        <v>0</v>
      </c>
      <c r="Q234" s="4">
        <f t="shared" si="15"/>
        <v>0</v>
      </c>
    </row>
    <row r="235" spans="1:17" ht="16" thickBot="1" x14ac:dyDescent="0.25">
      <c r="C235" s="4"/>
      <c r="D235" s="4"/>
      <c r="E235" s="4"/>
      <c r="F235" s="4"/>
      <c r="G235" s="4"/>
      <c r="H235" s="4"/>
      <c r="I235" s="4"/>
      <c r="J235" s="4"/>
      <c r="K235" s="4"/>
      <c r="N235" s="4">
        <f t="shared" si="18"/>
        <v>0</v>
      </c>
      <c r="O235" s="4">
        <f t="shared" si="18"/>
        <v>0</v>
      </c>
      <c r="P235" s="4">
        <f t="shared" si="15"/>
        <v>0</v>
      </c>
      <c r="Q235" s="4">
        <f t="shared" si="15"/>
        <v>0</v>
      </c>
    </row>
    <row r="236" spans="1:17" ht="16" thickBot="1" x14ac:dyDescent="0.25">
      <c r="A236" s="2" t="s">
        <v>22</v>
      </c>
      <c r="C236" s="5">
        <v>114.48117097097565</v>
      </c>
      <c r="D236" s="6">
        <v>-41914.481007328097</v>
      </c>
      <c r="E236" s="4">
        <v>-4662</v>
      </c>
      <c r="F236" s="4">
        <v>-46461.999836357121</v>
      </c>
      <c r="G236" s="4"/>
      <c r="H236" s="5">
        <v>1958.4811709709757</v>
      </c>
      <c r="I236" s="6">
        <v>-43758.481007328097</v>
      </c>
      <c r="J236" s="4">
        <v>-4662</v>
      </c>
      <c r="K236" s="4">
        <v>-46461.999836357121</v>
      </c>
      <c r="N236" s="5">
        <f>C236-H236</f>
        <v>-1844</v>
      </c>
      <c r="O236" s="6">
        <f>D236-I236</f>
        <v>1844</v>
      </c>
      <c r="P236" s="4">
        <f t="shared" si="15"/>
        <v>0</v>
      </c>
      <c r="Q236" s="4">
        <f t="shared" si="15"/>
        <v>0</v>
      </c>
    </row>
    <row r="237" spans="1:17" x14ac:dyDescent="0.2">
      <c r="C237" s="4"/>
      <c r="D237" s="4"/>
      <c r="E237" s="4"/>
      <c r="F237" s="4"/>
      <c r="H237" s="4"/>
      <c r="I237" s="4"/>
      <c r="J237" s="4"/>
      <c r="K237" s="4"/>
      <c r="P237" s="4">
        <f t="shared" si="15"/>
        <v>0</v>
      </c>
      <c r="Q237" s="4">
        <f t="shared" si="15"/>
        <v>0</v>
      </c>
    </row>
    <row r="238" spans="1:17" x14ac:dyDescent="0.2">
      <c r="A238" t="s">
        <v>34</v>
      </c>
      <c r="C238" s="4">
        <v>0</v>
      </c>
      <c r="D238" s="4">
        <v>0</v>
      </c>
      <c r="E238" s="4">
        <v>-3056</v>
      </c>
      <c r="F238" s="4">
        <v>-3056</v>
      </c>
      <c r="H238" s="4">
        <v>0</v>
      </c>
      <c r="I238" s="4">
        <v>0</v>
      </c>
      <c r="J238" s="4">
        <v>-3056</v>
      </c>
      <c r="K238" s="4">
        <v>-3056</v>
      </c>
      <c r="N238" s="4">
        <v>0</v>
      </c>
      <c r="O238" s="4">
        <v>0</v>
      </c>
      <c r="P238" s="4">
        <f t="shared" si="15"/>
        <v>0</v>
      </c>
      <c r="Q238" s="4">
        <f t="shared" si="15"/>
        <v>0</v>
      </c>
    </row>
    <row r="239" spans="1:17" x14ac:dyDescent="0.2">
      <c r="A239" t="s">
        <v>35</v>
      </c>
      <c r="C239" s="4">
        <v>0</v>
      </c>
      <c r="D239" s="4">
        <v>0</v>
      </c>
      <c r="E239" s="4">
        <v>-104</v>
      </c>
      <c r="F239" s="4">
        <v>-104</v>
      </c>
      <c r="H239" s="4">
        <v>0</v>
      </c>
      <c r="I239" s="4">
        <v>0</v>
      </c>
      <c r="J239" s="4">
        <v>-104</v>
      </c>
      <c r="K239" s="4">
        <v>-104</v>
      </c>
      <c r="N239" s="4">
        <v>0</v>
      </c>
      <c r="O239" s="4">
        <v>0</v>
      </c>
      <c r="P239" s="4">
        <f t="shared" si="15"/>
        <v>0</v>
      </c>
      <c r="Q239" s="4">
        <f t="shared" si="15"/>
        <v>0</v>
      </c>
    </row>
    <row r="240" spans="1:17" x14ac:dyDescent="0.2">
      <c r="A240" t="s">
        <v>36</v>
      </c>
      <c r="C240" s="4">
        <v>0</v>
      </c>
      <c r="D240" s="4">
        <v>0</v>
      </c>
      <c r="E240" s="4">
        <v>0</v>
      </c>
      <c r="F240" s="4">
        <v>0</v>
      </c>
      <c r="H240" s="4">
        <v>0</v>
      </c>
      <c r="I240" s="4">
        <v>0</v>
      </c>
      <c r="J240" s="4">
        <v>0</v>
      </c>
      <c r="K240" s="4">
        <v>0</v>
      </c>
      <c r="N240" s="4">
        <v>0</v>
      </c>
      <c r="O240" s="4">
        <v>0</v>
      </c>
      <c r="P240" s="4">
        <f t="shared" si="15"/>
        <v>0</v>
      </c>
      <c r="Q240" s="4">
        <f t="shared" si="15"/>
        <v>0</v>
      </c>
    </row>
    <row r="241" spans="1:17" x14ac:dyDescent="0.2">
      <c r="A241" t="s">
        <v>37</v>
      </c>
      <c r="C241" s="4">
        <v>0</v>
      </c>
      <c r="D241" s="4">
        <v>0</v>
      </c>
      <c r="E241" s="4">
        <v>1108</v>
      </c>
      <c r="F241" s="4">
        <v>1108</v>
      </c>
      <c r="H241" s="4">
        <v>0</v>
      </c>
      <c r="I241" s="4">
        <v>0</v>
      </c>
      <c r="J241" s="4">
        <v>1108</v>
      </c>
      <c r="K241" s="4">
        <v>1108</v>
      </c>
      <c r="N241" s="4">
        <v>0</v>
      </c>
      <c r="O241" s="4">
        <v>0</v>
      </c>
      <c r="P241" s="4">
        <f t="shared" si="15"/>
        <v>0</v>
      </c>
      <c r="Q241" s="4">
        <f t="shared" si="15"/>
        <v>0</v>
      </c>
    </row>
    <row r="242" spans="1:17" ht="16" thickBot="1" x14ac:dyDescent="0.25">
      <c r="A242" t="s">
        <v>38</v>
      </c>
      <c r="C242" s="4">
        <v>0</v>
      </c>
      <c r="D242" s="4">
        <v>0</v>
      </c>
      <c r="E242" s="4">
        <v>-130</v>
      </c>
      <c r="F242" s="4">
        <v>-130</v>
      </c>
      <c r="H242" s="4">
        <v>0</v>
      </c>
      <c r="I242" s="4">
        <v>0</v>
      </c>
      <c r="J242" s="4">
        <v>-130</v>
      </c>
      <c r="K242" s="4">
        <v>-130</v>
      </c>
      <c r="N242" s="4">
        <v>0</v>
      </c>
      <c r="O242" s="4">
        <v>0</v>
      </c>
      <c r="P242" s="4">
        <f t="shared" si="15"/>
        <v>0</v>
      </c>
      <c r="Q242" s="4">
        <f t="shared" si="15"/>
        <v>0</v>
      </c>
    </row>
    <row r="243" spans="1:17" ht="16" thickBot="1" x14ac:dyDescent="0.25">
      <c r="A243" s="2" t="s">
        <v>39</v>
      </c>
      <c r="C243" s="31">
        <f>SUM(C236:C242)</f>
        <v>114.48117097097565</v>
      </c>
      <c r="D243" s="32">
        <f t="shared" ref="D243:F243" si="19">SUM(D236:D242)</f>
        <v>-41914.481007328097</v>
      </c>
      <c r="E243" s="27">
        <f t="shared" si="19"/>
        <v>-6844</v>
      </c>
      <c r="F243" s="27">
        <f t="shared" si="19"/>
        <v>-48643.999836357121</v>
      </c>
      <c r="H243" s="31">
        <f>SUM(H236:H242)</f>
        <v>1958.4811709709757</v>
      </c>
      <c r="I243" s="32">
        <f>SUM(I236:I242)</f>
        <v>-43758.481007328097</v>
      </c>
      <c r="J243" s="27">
        <f>SUM(J236:J242)</f>
        <v>-6844</v>
      </c>
      <c r="K243" s="27">
        <f>SUM(K236:K242)</f>
        <v>-48643.999836357121</v>
      </c>
      <c r="N243" s="31">
        <f>C243-H243</f>
        <v>-1844</v>
      </c>
      <c r="O243" s="32">
        <f>D243-I243</f>
        <v>1844</v>
      </c>
      <c r="P243" s="27">
        <f>E243-J243</f>
        <v>0</v>
      </c>
      <c r="Q243" s="27">
        <f>F243-K243</f>
        <v>0</v>
      </c>
    </row>
    <row r="244" spans="1:17" x14ac:dyDescent="0.2">
      <c r="A244" t="s">
        <v>40</v>
      </c>
      <c r="C244" s="4">
        <v>0</v>
      </c>
      <c r="D244" s="4">
        <v>0</v>
      </c>
      <c r="E244" s="4">
        <v>698</v>
      </c>
      <c r="F244" s="4">
        <v>698</v>
      </c>
      <c r="H244" s="4">
        <v>0</v>
      </c>
      <c r="I244" s="4">
        <v>0</v>
      </c>
      <c r="J244" s="4">
        <v>698</v>
      </c>
      <c r="K244" s="4">
        <v>698</v>
      </c>
      <c r="N244" s="4">
        <f>C244-H244</f>
        <v>0</v>
      </c>
      <c r="O244" s="4">
        <f t="shared" ref="O244:Q246" si="20">D244-I244</f>
        <v>0</v>
      </c>
      <c r="P244" s="4">
        <f t="shared" si="20"/>
        <v>0</v>
      </c>
      <c r="Q244" s="4">
        <f t="shared" si="20"/>
        <v>0</v>
      </c>
    </row>
    <row r="245" spans="1:17" x14ac:dyDescent="0.2">
      <c r="A245" s="2" t="s">
        <v>41</v>
      </c>
      <c r="C245" s="27">
        <f>SUM(C243:C244)</f>
        <v>114.48117097097565</v>
      </c>
      <c r="D245" s="27">
        <f t="shared" ref="D245:F245" si="21">SUM(D243:D244)</f>
        <v>-41914.481007328097</v>
      </c>
      <c r="E245" s="27">
        <f t="shared" si="21"/>
        <v>-6146</v>
      </c>
      <c r="F245" s="27">
        <f t="shared" si="21"/>
        <v>-47945.999836357121</v>
      </c>
      <c r="H245" s="27">
        <f>SUM(H243:H244)</f>
        <v>1958.4811709709757</v>
      </c>
      <c r="I245" s="27">
        <f>SUM(I243:I244)</f>
        <v>-43758.481007328097</v>
      </c>
      <c r="J245" s="27">
        <f>SUM(J243:J244)</f>
        <v>-6146</v>
      </c>
      <c r="K245" s="27">
        <f>SUM(K243:K244)</f>
        <v>-47945.999836357121</v>
      </c>
      <c r="N245" s="27">
        <f>C245-H245</f>
        <v>-1844</v>
      </c>
      <c r="O245" s="27">
        <f t="shared" si="20"/>
        <v>1844</v>
      </c>
      <c r="P245" s="27">
        <f t="shared" si="20"/>
        <v>0</v>
      </c>
      <c r="Q245" s="27">
        <f t="shared" si="20"/>
        <v>0</v>
      </c>
    </row>
    <row r="246" spans="1:17" ht="16" thickBot="1" x14ac:dyDescent="0.25">
      <c r="A246" t="s">
        <v>42</v>
      </c>
      <c r="C246" s="12">
        <v>-119</v>
      </c>
      <c r="D246" s="12">
        <v>-144</v>
      </c>
      <c r="E246" s="12">
        <v>0</v>
      </c>
      <c r="F246" s="12">
        <v>-263</v>
      </c>
      <c r="H246" s="12">
        <v>-119</v>
      </c>
      <c r="I246" s="12">
        <v>-144</v>
      </c>
      <c r="J246" s="12">
        <v>0</v>
      </c>
      <c r="K246" s="12">
        <v>-263</v>
      </c>
      <c r="N246" s="12">
        <f>C246-H246</f>
        <v>0</v>
      </c>
      <c r="O246" s="12">
        <f t="shared" si="20"/>
        <v>0</v>
      </c>
      <c r="P246" s="12">
        <f t="shared" si="20"/>
        <v>0</v>
      </c>
      <c r="Q246" s="12">
        <f t="shared" si="20"/>
        <v>0</v>
      </c>
    </row>
    <row r="247" spans="1:17" ht="16" thickBot="1" x14ac:dyDescent="0.25">
      <c r="A247" s="2" t="s">
        <v>43</v>
      </c>
      <c r="C247" s="31">
        <f>SUM(C245:C246)</f>
        <v>-4.5188290290243458</v>
      </c>
      <c r="D247" s="32">
        <f t="shared" ref="D247:F247" si="22">SUM(D245:D246)</f>
        <v>-42058.481007328097</v>
      </c>
      <c r="E247" s="28">
        <f t="shared" si="22"/>
        <v>-6146</v>
      </c>
      <c r="F247" s="28">
        <f t="shared" si="22"/>
        <v>-48208.999836357121</v>
      </c>
      <c r="G247" s="12"/>
      <c r="H247" s="31">
        <f>SUM(H245:H246)</f>
        <v>1839.4811709709757</v>
      </c>
      <c r="I247" s="32">
        <f>SUM(I245:I246)</f>
        <v>-43902.481007328097</v>
      </c>
      <c r="J247" s="28">
        <f>SUM(J245:J246)</f>
        <v>-6146</v>
      </c>
      <c r="K247" s="28">
        <f>SUM(K245:K246)</f>
        <v>-48208.999836357121</v>
      </c>
      <c r="N247" s="31">
        <f>C247-H247</f>
        <v>-1844</v>
      </c>
      <c r="O247" s="32">
        <f>D247-I247</f>
        <v>1844</v>
      </c>
      <c r="P247" s="28">
        <f>E247-J247</f>
        <v>0</v>
      </c>
      <c r="Q247" s="28">
        <f>F247-K247</f>
        <v>0</v>
      </c>
    </row>
    <row r="248" spans="1:17" x14ac:dyDescent="0.2">
      <c r="G248" s="4"/>
    </row>
    <row r="249" spans="1:17" x14ac:dyDescent="0.2">
      <c r="A249" t="s">
        <v>44</v>
      </c>
      <c r="B249" s="3"/>
      <c r="C249" s="4">
        <v>0</v>
      </c>
      <c r="D249" s="4">
        <v>0</v>
      </c>
      <c r="E249" s="4">
        <v>594</v>
      </c>
      <c r="F249" s="4">
        <v>594</v>
      </c>
      <c r="G249" s="4"/>
      <c r="H249" s="4">
        <v>0</v>
      </c>
      <c r="I249" s="4">
        <v>0</v>
      </c>
      <c r="J249" s="4">
        <v>594</v>
      </c>
      <c r="K249" s="4">
        <v>594</v>
      </c>
      <c r="N249" s="4">
        <f>C249-H249</f>
        <v>0</v>
      </c>
      <c r="O249" s="4">
        <f t="shared" ref="O249:Q251" si="23">D249-I249</f>
        <v>0</v>
      </c>
      <c r="P249" s="4">
        <f t="shared" si="23"/>
        <v>0</v>
      </c>
      <c r="Q249" s="4">
        <f t="shared" si="23"/>
        <v>0</v>
      </c>
    </row>
    <row r="250" spans="1:17" x14ac:dyDescent="0.2">
      <c r="A250" t="s">
        <v>45</v>
      </c>
      <c r="B250" s="3"/>
      <c r="C250" s="4">
        <v>0</v>
      </c>
      <c r="D250" s="4">
        <v>0</v>
      </c>
      <c r="E250" s="4">
        <v>-4874</v>
      </c>
      <c r="F250" s="4">
        <v>-4874</v>
      </c>
      <c r="G250" s="4"/>
      <c r="H250" s="4">
        <v>0</v>
      </c>
      <c r="I250" s="4">
        <v>0</v>
      </c>
      <c r="J250" s="4">
        <v>-4874</v>
      </c>
      <c r="K250" s="4">
        <v>-4874</v>
      </c>
      <c r="N250" s="4">
        <f>C250-H250</f>
        <v>0</v>
      </c>
      <c r="O250" s="4">
        <f t="shared" si="23"/>
        <v>0</v>
      </c>
      <c r="P250" s="4">
        <f t="shared" si="23"/>
        <v>0</v>
      </c>
      <c r="Q250" s="4">
        <f t="shared" si="23"/>
        <v>0</v>
      </c>
    </row>
    <row r="251" spans="1:17" x14ac:dyDescent="0.2">
      <c r="A251" s="2" t="s">
        <v>46</v>
      </c>
      <c r="B251" s="3"/>
      <c r="C251" s="29">
        <v>0</v>
      </c>
      <c r="D251" s="29">
        <v>0</v>
      </c>
      <c r="E251" s="29">
        <f>SUM(E249:E250)</f>
        <v>-4280</v>
      </c>
      <c r="F251" s="29">
        <f>SUM(F249:F250)</f>
        <v>-4280</v>
      </c>
      <c r="G251" s="4"/>
      <c r="H251" s="29">
        <v>0</v>
      </c>
      <c r="I251" s="29">
        <v>0</v>
      </c>
      <c r="J251" s="29">
        <f>SUM(J249:J250)</f>
        <v>-4280</v>
      </c>
      <c r="K251" s="29">
        <f>SUM(K249:K250)</f>
        <v>-4280</v>
      </c>
      <c r="N251" s="29">
        <f>C251-H251</f>
        <v>0</v>
      </c>
      <c r="O251" s="29">
        <f t="shared" si="23"/>
        <v>0</v>
      </c>
      <c r="P251" s="29">
        <f t="shared" si="23"/>
        <v>0</v>
      </c>
      <c r="Q251" s="29">
        <f t="shared" si="23"/>
        <v>0</v>
      </c>
    </row>
    <row r="252" spans="1:17" ht="16" thickBot="1" x14ac:dyDescent="0.25">
      <c r="A252" s="2"/>
      <c r="B252" s="3"/>
      <c r="C252" s="4"/>
      <c r="D252" s="4"/>
      <c r="E252" s="4"/>
      <c r="F252" s="4"/>
      <c r="G252" s="4"/>
      <c r="H252" s="4"/>
      <c r="I252" s="4"/>
      <c r="J252" s="4"/>
      <c r="K252" s="4"/>
      <c r="N252" s="4"/>
      <c r="O252" s="4"/>
      <c r="P252" s="4"/>
      <c r="Q252" s="4"/>
    </row>
    <row r="253" spans="1:17" ht="16" thickBot="1" x14ac:dyDescent="0.25">
      <c r="A253" s="2" t="s">
        <v>47</v>
      </c>
      <c r="B253" s="3"/>
      <c r="C253" s="5">
        <f>C247+C251</f>
        <v>-4.5188290290243458</v>
      </c>
      <c r="D253" s="6">
        <f>D247+D251</f>
        <v>-42058.481007328097</v>
      </c>
      <c r="E253" s="30">
        <f>E247+E251</f>
        <v>-10426</v>
      </c>
      <c r="F253" s="30">
        <f>F247+F251</f>
        <v>-52488.999836357121</v>
      </c>
      <c r="G253" s="4"/>
      <c r="H253" s="5">
        <f>H247+H251</f>
        <v>1839.4811709709757</v>
      </c>
      <c r="I253" s="6">
        <f>I247+I251</f>
        <v>-43902.481007328097</v>
      </c>
      <c r="J253" s="30">
        <f>J247+J251</f>
        <v>-10426</v>
      </c>
      <c r="K253" s="30">
        <f>K247+K251</f>
        <v>-52488.999836357121</v>
      </c>
      <c r="N253" s="31">
        <f>C253-H253</f>
        <v>-1844</v>
      </c>
      <c r="O253" s="32">
        <f>D253-I253</f>
        <v>1844</v>
      </c>
      <c r="P253" s="30">
        <f>E253-J253</f>
        <v>0</v>
      </c>
      <c r="Q253" s="30">
        <f>F253-K253</f>
        <v>0</v>
      </c>
    </row>
    <row r="254" spans="1:17" ht="16" thickBot="1" x14ac:dyDescent="0.25">
      <c r="A254" s="2"/>
      <c r="C254" s="4"/>
      <c r="D254" s="4"/>
      <c r="E254" s="4"/>
      <c r="F254" s="4"/>
      <c r="G254" s="4"/>
      <c r="H254" s="4"/>
      <c r="I254" s="4"/>
      <c r="J254" s="4"/>
      <c r="K254" s="4"/>
      <c r="N254" s="4"/>
      <c r="O254" s="4"/>
      <c r="P254" s="4"/>
      <c r="Q254" s="4"/>
    </row>
    <row r="255" spans="1:17" ht="16" thickBot="1" x14ac:dyDescent="0.25">
      <c r="A255" s="2" t="s">
        <v>29</v>
      </c>
      <c r="B255" s="3"/>
      <c r="C255" s="5">
        <v>11127.000000000004</v>
      </c>
      <c r="D255" s="6">
        <v>-5733</v>
      </c>
      <c r="E255" s="4">
        <v>0</v>
      </c>
      <c r="F255" s="4">
        <v>5394</v>
      </c>
      <c r="G255" s="4"/>
      <c r="H255" s="5">
        <v>12971.000000000004</v>
      </c>
      <c r="I255" s="6">
        <v>-7577</v>
      </c>
      <c r="J255" s="4">
        <v>0</v>
      </c>
      <c r="K255" s="4">
        <v>5394</v>
      </c>
      <c r="N255" s="31">
        <f t="shared" ref="N255:Q257" si="24">C255-H255</f>
        <v>-1844</v>
      </c>
      <c r="O255" s="32">
        <f t="shared" si="24"/>
        <v>1844</v>
      </c>
      <c r="P255" s="4">
        <f t="shared" si="24"/>
        <v>0</v>
      </c>
      <c r="Q255" s="4">
        <f t="shared" si="24"/>
        <v>0</v>
      </c>
    </row>
    <row r="256" spans="1:17" ht="16" thickBot="1" x14ac:dyDescent="0.25">
      <c r="A256" s="2" t="s">
        <v>48</v>
      </c>
      <c r="B256" s="3"/>
      <c r="C256" s="33">
        <f>C255/C224</f>
        <v>0.31100986667412034</v>
      </c>
      <c r="D256" s="34">
        <f>D255/D224</f>
        <v>-0.41345737775854607</v>
      </c>
      <c r="E256" s="4">
        <v>0</v>
      </c>
      <c r="F256" s="1">
        <f>F255/F224</f>
        <v>0.10865580242934553</v>
      </c>
      <c r="G256" s="4"/>
      <c r="H256" s="33">
        <f>H255/H224</f>
        <v>0.3625513598121699</v>
      </c>
      <c r="I256" s="34">
        <f>I255/I224</f>
        <v>-0.54644454060291359</v>
      </c>
      <c r="J256" s="4">
        <v>0</v>
      </c>
      <c r="K256" s="1">
        <f>K255/K224</f>
        <v>0.10865580242934553</v>
      </c>
      <c r="N256" s="36">
        <f t="shared" si="24"/>
        <v>-5.1541493138049566E-2</v>
      </c>
      <c r="O256" s="37">
        <f t="shared" si="24"/>
        <v>0.13298716284436751</v>
      </c>
      <c r="P256" s="4">
        <f t="shared" si="24"/>
        <v>0</v>
      </c>
      <c r="Q256" s="4">
        <f t="shared" si="24"/>
        <v>0</v>
      </c>
    </row>
    <row r="257" spans="1:17" ht="16" x14ac:dyDescent="0.2">
      <c r="A257" s="26" t="s">
        <v>5</v>
      </c>
      <c r="B257" s="3"/>
      <c r="C257" s="4">
        <v>76730</v>
      </c>
      <c r="D257" s="4">
        <v>51970</v>
      </c>
      <c r="E257" s="4">
        <v>0</v>
      </c>
      <c r="F257" s="4">
        <f>SUM(C257:E257)</f>
        <v>128700</v>
      </c>
      <c r="G257" s="4"/>
      <c r="H257" s="4">
        <v>76730</v>
      </c>
      <c r="I257" s="4">
        <v>51970</v>
      </c>
      <c r="J257" s="4">
        <v>0</v>
      </c>
      <c r="K257" s="4">
        <f>SUM(H257:J257)</f>
        <v>128700</v>
      </c>
      <c r="N257" s="4">
        <f t="shared" si="24"/>
        <v>0</v>
      </c>
      <c r="O257" s="4">
        <f t="shared" si="24"/>
        <v>0</v>
      </c>
      <c r="P257" s="4">
        <f t="shared" si="24"/>
        <v>0</v>
      </c>
      <c r="Q257" s="4">
        <f t="shared" si="24"/>
        <v>0</v>
      </c>
    </row>
    <row r="259" spans="1:17" ht="16" x14ac:dyDescent="0.2">
      <c r="A259" s="13" t="s">
        <v>65</v>
      </c>
    </row>
    <row r="279" spans="1:16" ht="16" thickBot="1" x14ac:dyDescent="0.25"/>
    <row r="280" spans="1:16" ht="16" thickBot="1" x14ac:dyDescent="0.25">
      <c r="B280" s="82" t="s">
        <v>1</v>
      </c>
      <c r="C280" s="83"/>
      <c r="D280" s="83"/>
      <c r="E280" s="84"/>
      <c r="G280" s="82" t="s">
        <v>2</v>
      </c>
      <c r="H280" s="83"/>
      <c r="I280" s="83"/>
      <c r="J280" s="84"/>
      <c r="M280" s="82" t="s">
        <v>8</v>
      </c>
      <c r="N280" s="83"/>
      <c r="O280" s="83"/>
      <c r="P280" s="84"/>
    </row>
    <row r="281" spans="1:16" ht="49" thickBot="1" x14ac:dyDescent="0.25">
      <c r="B281" s="42" t="s">
        <v>31</v>
      </c>
      <c r="C281" s="42" t="s">
        <v>57</v>
      </c>
      <c r="D281" s="57" t="s">
        <v>58</v>
      </c>
      <c r="E281" s="56" t="s">
        <v>13</v>
      </c>
      <c r="G281" s="42" t="s">
        <v>31</v>
      </c>
      <c r="H281" s="42" t="s">
        <v>57</v>
      </c>
      <c r="I281" s="57" t="s">
        <v>58</v>
      </c>
      <c r="J281" s="56" t="s">
        <v>13</v>
      </c>
      <c r="M281" s="42" t="s">
        <v>31</v>
      </c>
      <c r="N281" s="42" t="s">
        <v>57</v>
      </c>
      <c r="O281" s="57" t="s">
        <v>58</v>
      </c>
      <c r="P281" s="56" t="s">
        <v>13</v>
      </c>
    </row>
    <row r="282" spans="1:16" ht="27.5" customHeight="1" thickBot="1" x14ac:dyDescent="0.25">
      <c r="B282" s="16" t="s">
        <v>77</v>
      </c>
      <c r="C282" s="16" t="s">
        <v>77</v>
      </c>
      <c r="D282" s="16" t="s">
        <v>77</v>
      </c>
      <c r="E282" s="55" t="s">
        <v>77</v>
      </c>
      <c r="G282" s="16" t="s">
        <v>77</v>
      </c>
      <c r="H282" s="16" t="s">
        <v>77</v>
      </c>
      <c r="I282" s="16" t="s">
        <v>77</v>
      </c>
      <c r="J282" s="55" t="s">
        <v>77</v>
      </c>
      <c r="M282" s="16" t="s">
        <v>77</v>
      </c>
      <c r="N282" s="16" t="s">
        <v>77</v>
      </c>
      <c r="O282" s="16" t="s">
        <v>77</v>
      </c>
      <c r="P282" s="55" t="s">
        <v>77</v>
      </c>
    </row>
    <row r="283" spans="1:16" x14ac:dyDescent="0.2">
      <c r="A283" t="s">
        <v>25</v>
      </c>
      <c r="B283" s="4">
        <v>8880</v>
      </c>
      <c r="C283" s="4">
        <v>1270</v>
      </c>
      <c r="D283" s="4">
        <v>0</v>
      </c>
      <c r="E283" s="12">
        <f>SUM(B283:D283)</f>
        <v>10150</v>
      </c>
      <c r="G283" s="4">
        <v>8880</v>
      </c>
      <c r="H283" s="4">
        <v>1270</v>
      </c>
      <c r="I283" s="4">
        <v>0</v>
      </c>
      <c r="J283" s="12">
        <f>SUM(G283:I283)</f>
        <v>10150</v>
      </c>
      <c r="M283" s="4">
        <f>B283-G283</f>
        <v>0</v>
      </c>
      <c r="N283" s="4">
        <f t="shared" ref="N283:P283" si="25">C283-H283</f>
        <v>0</v>
      </c>
      <c r="O283" s="4">
        <f t="shared" si="25"/>
        <v>0</v>
      </c>
      <c r="P283" s="4">
        <f t="shared" si="25"/>
        <v>0</v>
      </c>
    </row>
    <row r="284" spans="1:16" x14ac:dyDescent="0.2">
      <c r="A284" s="39"/>
      <c r="B284" s="4"/>
      <c r="C284" s="4"/>
      <c r="D284" s="4"/>
      <c r="E284" s="12"/>
      <c r="G284" s="4"/>
      <c r="H284" s="4"/>
      <c r="I284" s="4"/>
      <c r="J284" s="12"/>
      <c r="M284" s="4"/>
      <c r="N284" s="4"/>
      <c r="O284" s="4"/>
      <c r="P284" s="4"/>
    </row>
    <row r="285" spans="1:16" x14ac:dyDescent="0.2">
      <c r="A285" s="40" t="s">
        <v>52</v>
      </c>
      <c r="B285" s="4">
        <v>6909</v>
      </c>
      <c r="C285" s="4">
        <v>734</v>
      </c>
      <c r="D285" s="4">
        <v>0</v>
      </c>
      <c r="E285" s="12">
        <f t="shared" ref="E285:E293" si="26">SUM(B285:D285)</f>
        <v>7643</v>
      </c>
      <c r="G285" s="4">
        <v>6909</v>
      </c>
      <c r="H285" s="4">
        <v>734</v>
      </c>
      <c r="I285" s="4">
        <v>0</v>
      </c>
      <c r="J285" s="12">
        <f t="shared" ref="J285" si="27">SUM(G285:I285)</f>
        <v>7643</v>
      </c>
      <c r="M285" s="4">
        <f t="shared" ref="M285:P291" si="28">B285-G285</f>
        <v>0</v>
      </c>
      <c r="N285" s="4">
        <f t="shared" si="28"/>
        <v>0</v>
      </c>
      <c r="O285" s="4">
        <f t="shared" si="28"/>
        <v>0</v>
      </c>
      <c r="P285" s="4">
        <f t="shared" si="28"/>
        <v>0</v>
      </c>
    </row>
    <row r="286" spans="1:16" x14ac:dyDescent="0.2">
      <c r="A286" s="41"/>
      <c r="B286" s="4"/>
      <c r="C286" s="4"/>
      <c r="D286" s="4"/>
      <c r="E286" s="12"/>
      <c r="G286" s="4"/>
      <c r="H286" s="4"/>
      <c r="I286" s="4"/>
      <c r="J286" s="12"/>
      <c r="M286" s="4"/>
      <c r="N286" s="4"/>
      <c r="O286" s="4"/>
      <c r="P286" s="4"/>
    </row>
    <row r="287" spans="1:16" x14ac:dyDescent="0.2">
      <c r="A287" s="40" t="s">
        <v>53</v>
      </c>
      <c r="B287" s="4">
        <v>1971</v>
      </c>
      <c r="C287" s="4">
        <v>536</v>
      </c>
      <c r="D287" s="4">
        <v>0</v>
      </c>
      <c r="E287" s="12">
        <f t="shared" si="26"/>
        <v>2507</v>
      </c>
      <c r="G287" s="4">
        <v>1971</v>
      </c>
      <c r="H287" s="4">
        <v>536</v>
      </c>
      <c r="I287" s="4">
        <v>0</v>
      </c>
      <c r="J287" s="12">
        <f t="shared" ref="J287" si="29">SUM(G287:I287)</f>
        <v>2507</v>
      </c>
      <c r="M287" s="4">
        <f t="shared" si="28"/>
        <v>0</v>
      </c>
      <c r="N287" s="4">
        <f t="shared" si="28"/>
        <v>0</v>
      </c>
      <c r="O287" s="4">
        <f t="shared" si="28"/>
        <v>0</v>
      </c>
      <c r="P287" s="4">
        <f t="shared" si="28"/>
        <v>0</v>
      </c>
    </row>
    <row r="288" spans="1:16" x14ac:dyDescent="0.2">
      <c r="A288" s="39"/>
      <c r="B288" s="4"/>
      <c r="C288" s="4"/>
      <c r="D288" s="4"/>
      <c r="E288" s="12"/>
      <c r="G288" s="4"/>
      <c r="H288" s="4"/>
      <c r="I288" s="4"/>
      <c r="J288" s="12"/>
      <c r="M288" s="4"/>
      <c r="N288" s="4"/>
      <c r="O288" s="4"/>
      <c r="P288" s="4"/>
    </row>
    <row r="289" spans="1:17" ht="16" thickBot="1" x14ac:dyDescent="0.25">
      <c r="A289" t="s">
        <v>15</v>
      </c>
      <c r="B289" s="4">
        <v>-1404</v>
      </c>
      <c r="C289" s="4">
        <v>-4</v>
      </c>
      <c r="D289" s="4">
        <v>0</v>
      </c>
      <c r="E289" s="12">
        <f>SUM(B289:D289)</f>
        <v>-1408</v>
      </c>
      <c r="G289" s="44">
        <v>-1404</v>
      </c>
      <c r="H289" s="44">
        <v>-4</v>
      </c>
      <c r="I289" s="4">
        <v>0</v>
      </c>
      <c r="J289" s="12">
        <f t="shared" ref="J289:J293" si="30">SUM(G289:I289)</f>
        <v>-1408</v>
      </c>
      <c r="M289" s="4">
        <f t="shared" si="28"/>
        <v>0</v>
      </c>
      <c r="N289" s="4">
        <f t="shared" si="28"/>
        <v>0</v>
      </c>
      <c r="O289" s="4">
        <f t="shared" si="28"/>
        <v>0</v>
      </c>
      <c r="P289" s="4">
        <f t="shared" si="28"/>
        <v>0</v>
      </c>
    </row>
    <row r="290" spans="1:17" x14ac:dyDescent="0.2">
      <c r="A290" t="s">
        <v>54</v>
      </c>
      <c r="B290" s="7">
        <v>-2994</v>
      </c>
      <c r="C290" s="63">
        <v>-262</v>
      </c>
      <c r="D290" s="63">
        <v>-1824</v>
      </c>
      <c r="E290" s="67">
        <f>SUM(B290:D290)</f>
        <v>-5080</v>
      </c>
      <c r="G290" s="7">
        <v>-1958</v>
      </c>
      <c r="H290" s="63">
        <v>-240</v>
      </c>
      <c r="I290" s="63">
        <v>-2430</v>
      </c>
      <c r="J290" s="67">
        <f t="shared" si="30"/>
        <v>-4628</v>
      </c>
      <c r="M290" s="7">
        <f t="shared" si="28"/>
        <v>-1036</v>
      </c>
      <c r="N290" s="63">
        <f t="shared" si="28"/>
        <v>-22</v>
      </c>
      <c r="O290" s="63">
        <f t="shared" si="28"/>
        <v>606</v>
      </c>
      <c r="P290" s="67">
        <f t="shared" si="28"/>
        <v>-452</v>
      </c>
    </row>
    <row r="291" spans="1:17" ht="16" thickBot="1" x14ac:dyDescent="0.25">
      <c r="A291" t="s">
        <v>55</v>
      </c>
      <c r="B291" s="9">
        <v>-1202</v>
      </c>
      <c r="C291" s="64">
        <v>-387</v>
      </c>
      <c r="D291" s="64">
        <v>-564</v>
      </c>
      <c r="E291" s="70">
        <f>SUM(B291:D291)</f>
        <v>-2153</v>
      </c>
      <c r="G291" s="9">
        <v>-970</v>
      </c>
      <c r="H291" s="64">
        <v>-394</v>
      </c>
      <c r="I291" s="64">
        <v>-1241</v>
      </c>
      <c r="J291" s="70">
        <f t="shared" si="30"/>
        <v>-2605</v>
      </c>
      <c r="M291" s="9">
        <f t="shared" si="28"/>
        <v>-232</v>
      </c>
      <c r="N291" s="64">
        <f t="shared" si="28"/>
        <v>7</v>
      </c>
      <c r="O291" s="64">
        <f t="shared" si="28"/>
        <v>677</v>
      </c>
      <c r="P291" s="70">
        <f t="shared" si="28"/>
        <v>452</v>
      </c>
    </row>
    <row r="292" spans="1:17" ht="16" thickBot="1" x14ac:dyDescent="0.25">
      <c r="B292" s="4"/>
      <c r="C292" s="4"/>
      <c r="D292" s="4"/>
      <c r="E292" s="12">
        <f t="shared" si="26"/>
        <v>0</v>
      </c>
      <c r="G292" s="4"/>
      <c r="H292" s="4"/>
      <c r="I292" s="4"/>
      <c r="J292" s="12"/>
      <c r="M292" s="4"/>
      <c r="N292" s="4"/>
      <c r="O292" s="4"/>
      <c r="P292" s="12"/>
    </row>
    <row r="293" spans="1:17" ht="16" thickBot="1" x14ac:dyDescent="0.25">
      <c r="A293" t="s">
        <v>29</v>
      </c>
      <c r="B293" s="5">
        <f>B283+SUM(B289:B291)</f>
        <v>3280</v>
      </c>
      <c r="C293" s="71">
        <f>C283+SUM(C289:C291)</f>
        <v>617</v>
      </c>
      <c r="D293" s="6">
        <f>D283+SUM(D289:D291)</f>
        <v>-2388</v>
      </c>
      <c r="E293" s="12">
        <f t="shared" si="26"/>
        <v>1509</v>
      </c>
      <c r="G293" s="5">
        <f>G283+SUM(G289:G291)</f>
        <v>4548</v>
      </c>
      <c r="H293" s="71">
        <f>H283+SUM(H289:H291)</f>
        <v>632</v>
      </c>
      <c r="I293" s="6">
        <f>I283+SUM(I289:I291)</f>
        <v>-3671</v>
      </c>
      <c r="J293" s="12">
        <f t="shared" si="30"/>
        <v>1509</v>
      </c>
      <c r="M293" s="5">
        <f>B293-G293</f>
        <v>-1268</v>
      </c>
      <c r="N293" s="71">
        <f t="shared" ref="N293:P294" si="31">C293-H293</f>
        <v>-15</v>
      </c>
      <c r="O293" s="6">
        <f t="shared" si="31"/>
        <v>1283</v>
      </c>
      <c r="P293" s="4">
        <f t="shared" si="31"/>
        <v>0</v>
      </c>
    </row>
    <row r="294" spans="1:17" ht="16" thickBot="1" x14ac:dyDescent="0.25">
      <c r="A294" t="s">
        <v>48</v>
      </c>
      <c r="B294" s="33">
        <f>B293/B283</f>
        <v>0.36936936936936937</v>
      </c>
      <c r="C294" s="34">
        <f>C293/C283</f>
        <v>0.48582677165354332</v>
      </c>
      <c r="E294" s="1">
        <f>E293/E283</f>
        <v>0.14866995073891626</v>
      </c>
      <c r="G294" s="33">
        <f>G293/G283</f>
        <v>0.51216216216216215</v>
      </c>
      <c r="H294" s="34">
        <f>H293/H283</f>
        <v>0.49763779527559054</v>
      </c>
      <c r="J294" s="1">
        <f>J293/J283</f>
        <v>0.14866995073891626</v>
      </c>
      <c r="M294" s="33">
        <f>B294-G294</f>
        <v>-0.14279279279279278</v>
      </c>
      <c r="N294" s="34">
        <f>C294-H294</f>
        <v>-1.1811023622047223E-2</v>
      </c>
      <c r="O294" s="1">
        <f t="shared" si="31"/>
        <v>0</v>
      </c>
      <c r="P294" s="1">
        <f t="shared" si="31"/>
        <v>0</v>
      </c>
      <c r="Q294" s="1"/>
    </row>
    <row r="296" spans="1:17" x14ac:dyDescent="0.2">
      <c r="A296" t="s">
        <v>30</v>
      </c>
      <c r="B296" s="4">
        <v>24833</v>
      </c>
      <c r="C296" s="4">
        <v>973</v>
      </c>
      <c r="E296" s="12">
        <f t="shared" ref="E296" si="32">SUM(B296:D296)</f>
        <v>25806</v>
      </c>
      <c r="G296" s="4">
        <v>24833</v>
      </c>
      <c r="H296" s="4">
        <v>973</v>
      </c>
      <c r="J296" s="12">
        <f t="shared" ref="J296" si="33">SUM(G296:I296)</f>
        <v>25806</v>
      </c>
      <c r="M296" s="4">
        <f>B296-G296</f>
        <v>0</v>
      </c>
      <c r="N296" s="4">
        <f t="shared" ref="N296:P296" si="34">C296-H296</f>
        <v>0</v>
      </c>
      <c r="O296" s="4">
        <f t="shared" si="34"/>
        <v>0</v>
      </c>
      <c r="P296" s="4">
        <f t="shared" si="34"/>
        <v>0</v>
      </c>
    </row>
    <row r="301" spans="1:17" ht="16" x14ac:dyDescent="0.2">
      <c r="A301" s="13" t="s">
        <v>65</v>
      </c>
    </row>
    <row r="325" spans="1:16" ht="16" thickBot="1" x14ac:dyDescent="0.25"/>
    <row r="326" spans="1:16" ht="16" thickBot="1" x14ac:dyDescent="0.25">
      <c r="B326" s="82" t="s">
        <v>1</v>
      </c>
      <c r="C326" s="83"/>
      <c r="D326" s="83"/>
      <c r="E326" s="84"/>
      <c r="G326" s="82" t="s">
        <v>2</v>
      </c>
      <c r="H326" s="83"/>
      <c r="I326" s="83"/>
      <c r="J326" s="84"/>
      <c r="M326" s="82" t="s">
        <v>8</v>
      </c>
      <c r="N326" s="83"/>
      <c r="O326" s="83"/>
      <c r="P326" s="84"/>
    </row>
    <row r="327" spans="1:16" ht="49" thickBot="1" x14ac:dyDescent="0.25">
      <c r="B327" s="42" t="s">
        <v>31</v>
      </c>
      <c r="C327" s="42" t="s">
        <v>57</v>
      </c>
      <c r="D327" s="57" t="s">
        <v>58</v>
      </c>
      <c r="E327" s="56" t="s">
        <v>13</v>
      </c>
      <c r="G327" s="42" t="s">
        <v>31</v>
      </c>
      <c r="H327" s="42" t="s">
        <v>57</v>
      </c>
      <c r="I327" s="57" t="s">
        <v>58</v>
      </c>
      <c r="J327" s="56" t="s">
        <v>13</v>
      </c>
      <c r="M327" s="42" t="s">
        <v>31</v>
      </c>
      <c r="N327" s="42" t="s">
        <v>57</v>
      </c>
      <c r="O327" s="57" t="s">
        <v>58</v>
      </c>
      <c r="P327" s="56" t="s">
        <v>13</v>
      </c>
    </row>
    <row r="328" spans="1:16" ht="27.5" customHeight="1" thickBot="1" x14ac:dyDescent="0.25">
      <c r="B328" s="16" t="s">
        <v>28</v>
      </c>
      <c r="C328" s="16" t="s">
        <v>28</v>
      </c>
      <c r="D328" s="16" t="s">
        <v>28</v>
      </c>
      <c r="E328" s="55" t="s">
        <v>28</v>
      </c>
      <c r="G328" s="16" t="s">
        <v>28</v>
      </c>
      <c r="H328" s="16" t="s">
        <v>28</v>
      </c>
      <c r="I328" s="16" t="s">
        <v>28</v>
      </c>
      <c r="J328" s="55" t="s">
        <v>28</v>
      </c>
      <c r="M328" s="16" t="s">
        <v>28</v>
      </c>
      <c r="N328" s="16" t="s">
        <v>28</v>
      </c>
      <c r="O328" s="16" t="s">
        <v>28</v>
      </c>
      <c r="P328" s="55" t="s">
        <v>28</v>
      </c>
    </row>
    <row r="329" spans="1:16" x14ac:dyDescent="0.2">
      <c r="A329" t="s">
        <v>25</v>
      </c>
      <c r="B329" s="4">
        <v>43916</v>
      </c>
      <c r="C329" s="4">
        <v>5727</v>
      </c>
      <c r="D329" s="4">
        <v>0</v>
      </c>
      <c r="E329" s="4">
        <f>SUM(B329:D329)</f>
        <v>49643</v>
      </c>
      <c r="G329" s="4">
        <v>43916</v>
      </c>
      <c r="H329" s="4">
        <v>5727</v>
      </c>
      <c r="I329" s="4">
        <v>0</v>
      </c>
      <c r="J329" s="12">
        <f>SUM(G329:I329)</f>
        <v>49643</v>
      </c>
      <c r="M329" s="4">
        <f>B329-G329</f>
        <v>0</v>
      </c>
      <c r="N329" s="4">
        <f t="shared" ref="N329:P329" si="35">C329-H329</f>
        <v>0</v>
      </c>
      <c r="O329" s="4">
        <f t="shared" si="35"/>
        <v>0</v>
      </c>
      <c r="P329" s="4">
        <f t="shared" si="35"/>
        <v>0</v>
      </c>
    </row>
    <row r="330" spans="1:16" x14ac:dyDescent="0.2">
      <c r="A330" s="39"/>
      <c r="B330" s="4"/>
      <c r="C330" s="4"/>
      <c r="D330" s="4"/>
      <c r="E330" s="4"/>
      <c r="G330" s="4"/>
      <c r="H330" s="4"/>
      <c r="I330" s="4"/>
      <c r="J330" s="12"/>
      <c r="M330" s="4"/>
      <c r="N330" s="4"/>
      <c r="O330" s="4"/>
      <c r="P330" s="4"/>
    </row>
    <row r="331" spans="1:16" x14ac:dyDescent="0.2">
      <c r="A331" s="40" t="s">
        <v>52</v>
      </c>
      <c r="B331" s="4">
        <v>32425</v>
      </c>
      <c r="C331" s="4">
        <v>3352</v>
      </c>
      <c r="D331" s="4">
        <v>0</v>
      </c>
      <c r="E331" s="4">
        <f t="shared" ref="E331" si="36">SUM(B331:D331)</f>
        <v>35777</v>
      </c>
      <c r="G331" s="4">
        <v>32425</v>
      </c>
      <c r="H331" s="4">
        <v>3352</v>
      </c>
      <c r="I331" s="4">
        <v>0</v>
      </c>
      <c r="J331" s="12">
        <f t="shared" ref="J331" si="37">SUM(G331:I331)</f>
        <v>35777</v>
      </c>
      <c r="M331" s="4">
        <f t="shared" ref="M331:P331" si="38">B331-G331</f>
        <v>0</v>
      </c>
      <c r="N331" s="4">
        <f t="shared" si="38"/>
        <v>0</v>
      </c>
      <c r="O331" s="4">
        <f t="shared" si="38"/>
        <v>0</v>
      </c>
      <c r="P331" s="4">
        <f t="shared" si="38"/>
        <v>0</v>
      </c>
    </row>
    <row r="332" spans="1:16" x14ac:dyDescent="0.2">
      <c r="A332" s="41"/>
      <c r="B332" s="4"/>
      <c r="C332" s="4"/>
      <c r="D332" s="4"/>
      <c r="E332" s="4"/>
      <c r="G332" s="4"/>
      <c r="H332" s="4"/>
      <c r="I332" s="4"/>
      <c r="J332" s="12"/>
      <c r="M332" s="4"/>
      <c r="N332" s="4"/>
      <c r="O332" s="4"/>
      <c r="P332" s="4"/>
    </row>
    <row r="333" spans="1:16" x14ac:dyDescent="0.2">
      <c r="A333" s="40" t="s">
        <v>53</v>
      </c>
      <c r="B333" s="4">
        <v>11491</v>
      </c>
      <c r="C333" s="4">
        <v>2375</v>
      </c>
      <c r="D333" s="4">
        <v>0</v>
      </c>
      <c r="E333" s="4">
        <f t="shared" ref="E333" si="39">SUM(B333:D333)</f>
        <v>13866</v>
      </c>
      <c r="G333" s="4">
        <v>11491</v>
      </c>
      <c r="H333" s="4">
        <v>2375</v>
      </c>
      <c r="I333" s="4">
        <v>0</v>
      </c>
      <c r="J333" s="12">
        <f t="shared" ref="J333" si="40">SUM(G333:I333)</f>
        <v>13866</v>
      </c>
      <c r="M333" s="4">
        <f t="shared" ref="M333:P333" si="41">B333-G333</f>
        <v>0</v>
      </c>
      <c r="N333" s="4">
        <f t="shared" si="41"/>
        <v>0</v>
      </c>
      <c r="O333" s="4">
        <f t="shared" si="41"/>
        <v>0</v>
      </c>
      <c r="P333" s="4">
        <f t="shared" si="41"/>
        <v>0</v>
      </c>
    </row>
    <row r="334" spans="1:16" x14ac:dyDescent="0.2">
      <c r="A334" s="39"/>
      <c r="B334" s="4"/>
      <c r="C334" s="4"/>
      <c r="D334" s="4"/>
      <c r="E334" s="4"/>
      <c r="G334" s="4"/>
      <c r="H334" s="4"/>
      <c r="I334" s="4"/>
      <c r="J334" s="12"/>
      <c r="M334" s="4"/>
      <c r="N334" s="4"/>
      <c r="O334" s="4"/>
      <c r="P334" s="4"/>
    </row>
    <row r="335" spans="1:16" ht="16" thickBot="1" x14ac:dyDescent="0.25">
      <c r="A335" t="s">
        <v>15</v>
      </c>
      <c r="B335" s="4">
        <v>-10956</v>
      </c>
      <c r="C335" s="4">
        <v>-34</v>
      </c>
      <c r="D335" s="4">
        <v>0</v>
      </c>
      <c r="E335" s="4">
        <f t="shared" ref="E335:E339" si="42">SUM(B335:D335)</f>
        <v>-10990</v>
      </c>
      <c r="G335" s="4">
        <v>-10956</v>
      </c>
      <c r="H335" s="4">
        <v>-34</v>
      </c>
      <c r="I335" s="4">
        <v>0</v>
      </c>
      <c r="J335" s="12">
        <f t="shared" ref="J335:J339" si="43">SUM(G335:I335)</f>
        <v>-10990</v>
      </c>
      <c r="M335" s="4">
        <f t="shared" ref="M335:P337" si="44">B335-G335</f>
        <v>0</v>
      </c>
      <c r="N335" s="4">
        <f t="shared" si="44"/>
        <v>0</v>
      </c>
      <c r="O335" s="4">
        <f t="shared" si="44"/>
        <v>0</v>
      </c>
      <c r="P335" s="4">
        <f t="shared" si="44"/>
        <v>0</v>
      </c>
    </row>
    <row r="336" spans="1:16" x14ac:dyDescent="0.2">
      <c r="A336" t="s">
        <v>54</v>
      </c>
      <c r="B336" s="7">
        <v>-16123</v>
      </c>
      <c r="C336" s="63">
        <v>-1404</v>
      </c>
      <c r="D336" s="63">
        <v>-6426</v>
      </c>
      <c r="E336" s="8">
        <f t="shared" si="42"/>
        <v>-23953</v>
      </c>
      <c r="G336" s="7">
        <v>-11337</v>
      </c>
      <c r="H336" s="63">
        <v>-1292</v>
      </c>
      <c r="I336" s="63">
        <v>-9727</v>
      </c>
      <c r="J336" s="8">
        <f t="shared" si="43"/>
        <v>-22356</v>
      </c>
      <c r="M336" s="7">
        <f t="shared" si="44"/>
        <v>-4786</v>
      </c>
      <c r="N336" s="63">
        <f t="shared" si="44"/>
        <v>-112</v>
      </c>
      <c r="O336" s="63">
        <f t="shared" si="44"/>
        <v>3301</v>
      </c>
      <c r="P336" s="8">
        <f t="shared" si="44"/>
        <v>-1597</v>
      </c>
    </row>
    <row r="337" spans="1:16" ht="16" thickBot="1" x14ac:dyDescent="0.25">
      <c r="A337" t="s">
        <v>55</v>
      </c>
      <c r="B337" s="9">
        <v>-4902</v>
      </c>
      <c r="C337" s="64">
        <v>-1547</v>
      </c>
      <c r="D337" s="64">
        <v>-2857</v>
      </c>
      <c r="E337" s="10">
        <f t="shared" si="42"/>
        <v>-9306</v>
      </c>
      <c r="G337" s="9">
        <v>-3279</v>
      </c>
      <c r="H337" s="64">
        <v>-1161</v>
      </c>
      <c r="I337" s="64">
        <v>-6463</v>
      </c>
      <c r="J337" s="10">
        <f t="shared" si="43"/>
        <v>-10903</v>
      </c>
      <c r="M337" s="9">
        <f t="shared" si="44"/>
        <v>-1623</v>
      </c>
      <c r="N337" s="64">
        <f t="shared" si="44"/>
        <v>-386</v>
      </c>
      <c r="O337" s="64">
        <f t="shared" si="44"/>
        <v>3606</v>
      </c>
      <c r="P337" s="10">
        <f t="shared" si="44"/>
        <v>1597</v>
      </c>
    </row>
    <row r="338" spans="1:16" ht="16" thickBot="1" x14ac:dyDescent="0.25">
      <c r="B338" s="4"/>
      <c r="C338" s="4"/>
      <c r="D338" s="4"/>
      <c r="E338" s="4">
        <f t="shared" si="42"/>
        <v>0</v>
      </c>
      <c r="G338" s="4"/>
      <c r="H338" s="4"/>
      <c r="I338" s="4"/>
      <c r="J338" s="12"/>
      <c r="M338" s="4"/>
      <c r="N338" s="4"/>
      <c r="O338" s="4"/>
      <c r="P338" s="12"/>
    </row>
    <row r="339" spans="1:16" ht="16" thickBot="1" x14ac:dyDescent="0.25">
      <c r="A339" t="s">
        <v>29</v>
      </c>
      <c r="B339" s="5">
        <f>B329+SUM(B335:B337)</f>
        <v>11935</v>
      </c>
      <c r="C339" s="71">
        <f>C329+SUM(C335:C337)</f>
        <v>2742</v>
      </c>
      <c r="D339" s="6">
        <f>D329+SUM(D335:D337)</f>
        <v>-9283</v>
      </c>
      <c r="E339" s="4">
        <f t="shared" si="42"/>
        <v>5394</v>
      </c>
      <c r="G339" s="5">
        <f>G329+SUM(G335:G337)</f>
        <v>18344</v>
      </c>
      <c r="H339" s="71">
        <f>H329+SUM(H335:H337)</f>
        <v>3240</v>
      </c>
      <c r="I339" s="6">
        <f>I329+SUM(I335:I337)</f>
        <v>-16190</v>
      </c>
      <c r="J339" s="12">
        <f t="shared" si="43"/>
        <v>5394</v>
      </c>
      <c r="M339" s="5">
        <f>B339-G339</f>
        <v>-6409</v>
      </c>
      <c r="N339" s="71">
        <f t="shared" ref="N339:P339" si="45">C339-H339</f>
        <v>-498</v>
      </c>
      <c r="O339" s="6">
        <f t="shared" si="45"/>
        <v>6907</v>
      </c>
      <c r="P339" s="4">
        <f t="shared" si="45"/>
        <v>0</v>
      </c>
    </row>
    <row r="340" spans="1:16" ht="16" thickBot="1" x14ac:dyDescent="0.25">
      <c r="A340" t="s">
        <v>56</v>
      </c>
      <c r="B340" s="4"/>
      <c r="C340" s="4"/>
      <c r="D340" s="4"/>
      <c r="E340" s="12"/>
      <c r="G340" s="4"/>
      <c r="H340" s="4"/>
      <c r="I340" s="4"/>
      <c r="J340" s="12"/>
      <c r="M340" s="4"/>
      <c r="N340" s="4"/>
      <c r="O340" s="4"/>
      <c r="P340" s="12"/>
    </row>
    <row r="341" spans="1:16" ht="16" thickBot="1" x14ac:dyDescent="0.25">
      <c r="A341" t="s">
        <v>48</v>
      </c>
      <c r="B341" s="33">
        <f>B339/B329</f>
        <v>0.2717688314054103</v>
      </c>
      <c r="C341" s="34">
        <f>C339/C329</f>
        <v>0.47878470403352541</v>
      </c>
      <c r="E341" s="1">
        <f>E339/E329</f>
        <v>0.10865580242934553</v>
      </c>
      <c r="G341" s="33">
        <f>G339/G329</f>
        <v>0.41770653064942165</v>
      </c>
      <c r="H341" s="34">
        <f>H339/H329</f>
        <v>0.56574122577265584</v>
      </c>
      <c r="J341" s="1">
        <f>J339/J329</f>
        <v>0.10865580242934553</v>
      </c>
      <c r="M341" s="33">
        <f>B341-G341</f>
        <v>-0.14593769924401134</v>
      </c>
      <c r="N341" s="34">
        <f t="shared" ref="N341:P341" si="46">C341-H341</f>
        <v>-8.6956521739130432E-2</v>
      </c>
      <c r="O341" s="1">
        <f t="shared" si="46"/>
        <v>0</v>
      </c>
      <c r="P341" s="1">
        <f t="shared" si="46"/>
        <v>0</v>
      </c>
    </row>
    <row r="343" spans="1:16" x14ac:dyDescent="0.2">
      <c r="A343" t="s">
        <v>30</v>
      </c>
      <c r="B343" s="4">
        <v>122181</v>
      </c>
      <c r="C343" s="4">
        <v>6519</v>
      </c>
      <c r="E343" s="12">
        <f t="shared" ref="E343" si="47">SUM(B343:D343)</f>
        <v>128700</v>
      </c>
      <c r="G343" s="4">
        <v>122181</v>
      </c>
      <c r="H343" s="4">
        <v>6519</v>
      </c>
      <c r="J343" s="12">
        <f t="shared" ref="J343" si="48">SUM(G343:I343)</f>
        <v>128700</v>
      </c>
      <c r="M343" s="4">
        <f>B343-G343</f>
        <v>0</v>
      </c>
      <c r="N343" s="4">
        <f t="shared" ref="N343:P343" si="49">C343-H343</f>
        <v>0</v>
      </c>
      <c r="O343" s="4">
        <f t="shared" si="49"/>
        <v>0</v>
      </c>
      <c r="P343" s="4">
        <f t="shared" si="49"/>
        <v>0</v>
      </c>
    </row>
  </sheetData>
  <mergeCells count="21">
    <mergeCell ref="A1:I1"/>
    <mergeCell ref="C23:H23"/>
    <mergeCell ref="M23:R23"/>
    <mergeCell ref="C139:F139"/>
    <mergeCell ref="H139:K139"/>
    <mergeCell ref="N139:Q139"/>
    <mergeCell ref="C140:F140"/>
    <mergeCell ref="H140:K140"/>
    <mergeCell ref="N140:Q140"/>
    <mergeCell ref="C221:F221"/>
    <mergeCell ref="H221:K221"/>
    <mergeCell ref="N221:Q221"/>
    <mergeCell ref="B326:E326"/>
    <mergeCell ref="G326:J326"/>
    <mergeCell ref="M326:P326"/>
    <mergeCell ref="C222:F222"/>
    <mergeCell ref="H222:K222"/>
    <mergeCell ref="N222:Q222"/>
    <mergeCell ref="B280:E280"/>
    <mergeCell ref="G280:J280"/>
    <mergeCell ref="M280:P28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058FFEE4E01469166A9F83B3378C8" ma:contentTypeVersion="11" ma:contentTypeDescription="Create a new document." ma:contentTypeScope="" ma:versionID="2d933742a9dadf92d572514288421ce4">
  <xsd:schema xmlns:xsd="http://www.w3.org/2001/XMLSchema" xmlns:xs="http://www.w3.org/2001/XMLSchema" xmlns:p="http://schemas.microsoft.com/office/2006/metadata/properties" xmlns:ns2="e634bded-17fe-4406-ba13-91e4ed4ded43" xmlns:ns3="c2fbb0cc-012e-4d3b-a662-96273a2c0898" targetNamespace="http://schemas.microsoft.com/office/2006/metadata/properties" ma:root="true" ma:fieldsID="1aea9779026a278672c448b94150b721" ns2:_="" ns3:_="">
    <xsd:import namespace="e634bded-17fe-4406-ba13-91e4ed4ded43"/>
    <xsd:import namespace="c2fbb0cc-012e-4d3b-a662-96273a2c0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4bded-17fe-4406-ba13-91e4ed4de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30f607-d88a-4f36-82d6-dd532cb1c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bb0cc-012e-4d3b-a662-96273a2c08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8ce1de8-09f0-4af6-8463-d52329141721}" ma:internalName="TaxCatchAll" ma:showField="CatchAllData" ma:web="c2fbb0cc-012e-4d3b-a662-96273a2c0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fbb0cc-012e-4d3b-a662-96273a2c0898" xsi:nil="true"/>
    <lcf76f155ced4ddcb4097134ff3c332f xmlns="e634bded-17fe-4406-ba13-91e4ed4ded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E08C2B-14FA-4137-B239-94DDB137D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4bded-17fe-4406-ba13-91e4ed4ded43"/>
    <ds:schemaRef ds:uri="c2fbb0cc-012e-4d3b-a662-96273a2c0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68890-3BC1-44FB-8864-F27429488E9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e634bded-17fe-4406-ba13-91e4ed4ded43"/>
    <ds:schemaRef ds:uri="http://schemas.microsoft.com/office/infopath/2007/PartnerControls"/>
    <ds:schemaRef ds:uri="http://schemas.openxmlformats.org/package/2006/metadata/core-properties"/>
    <ds:schemaRef ds:uri="c2fbb0cc-012e-4d3b-a662-96273a2c0898"/>
  </ds:schemaRefs>
</ds:datastoreItem>
</file>

<file path=customXml/itemProps3.xml><?xml version="1.0" encoding="utf-8"?>
<ds:datastoreItem xmlns:ds="http://schemas.openxmlformats.org/officeDocument/2006/customXml" ds:itemID="{E1F68596-475F-426F-A127-D166939C4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Tab</vt:lpstr>
      <vt:lpstr>Q1 2024 Data</vt:lpstr>
      <vt:lpstr>Q2 2024  Data</vt:lpstr>
      <vt:lpstr>Q3 2024 Data</vt:lpstr>
      <vt:lpstr>Q4 2024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Gerrow</dc:creator>
  <cp:keywords/>
  <dc:description/>
  <cp:lastModifiedBy>Alexander Paziraei</cp:lastModifiedBy>
  <cp:revision/>
  <dcterms:created xsi:type="dcterms:W3CDTF">2015-06-05T18:17:20Z</dcterms:created>
  <dcterms:modified xsi:type="dcterms:W3CDTF">2025-05-13T15:24:20Z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0x01010054E058FFEE4E01469166A9F83B3378C8</vt:lpwstr>
  </property>
  <property fmtid="{D5CDD505-2E9C-101B-9397-08002B2CF9AE}" pid="3" name="MediaServiceImageTags">
    <vt:lpwstr/>
  </property>
</Properties>
</file>